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145" yWindow="6540" windowWidth="17160" windowHeight="7395" activeTab="3"/>
  </bookViews>
  <sheets>
    <sheet name="Gpluvio" sheetId="3" r:id="rId1"/>
    <sheet name="Graph1" sheetId="2" r:id="rId2"/>
    <sheet name="T° moyenne" sheetId="4" r:id="rId3"/>
    <sheet name="Feuil1" sheetId="1" r:id="rId4"/>
  </sheets>
  <definedNames>
    <definedName name="_xlnm.Print_Area" localSheetId="3">Feuil1!$A$1:$AF$48</definedName>
  </definedNames>
  <calcPr calcId="152511"/>
</workbook>
</file>

<file path=xl/calcChain.xml><?xml version="1.0" encoding="utf-8"?>
<calcChain xmlns="http://schemas.openxmlformats.org/spreadsheetml/2006/main">
  <c r="M15" i="4"/>
  <c r="L15"/>
  <c r="K15"/>
  <c r="J15"/>
  <c r="I15"/>
  <c r="H15"/>
  <c r="G15"/>
  <c r="F15"/>
  <c r="E15"/>
  <c r="D15"/>
  <c r="C15"/>
  <c r="B15"/>
  <c r="M14"/>
  <c r="L14"/>
  <c r="K14"/>
  <c r="J14"/>
  <c r="I14"/>
  <c r="H14"/>
  <c r="G14"/>
  <c r="F14"/>
  <c r="E14"/>
  <c r="D14"/>
  <c r="C14"/>
  <c r="B14"/>
  <c r="N13"/>
  <c r="N12"/>
  <c r="N11"/>
  <c r="N10"/>
  <c r="N9"/>
  <c r="N8"/>
  <c r="N7"/>
  <c r="N6"/>
  <c r="Z19" i="1" l="1"/>
  <c r="Z20"/>
  <c r="AD18"/>
  <c r="X79"/>
  <c r="Y79"/>
  <c r="AF5"/>
  <c r="AD6"/>
  <c r="AD7"/>
  <c r="AD8"/>
  <c r="AD9"/>
  <c r="AD10"/>
  <c r="AD11"/>
  <c r="AD12"/>
  <c r="AD13"/>
  <c r="AD14"/>
  <c r="AD15"/>
  <c r="AD16"/>
  <c r="AD5"/>
  <c r="AF12"/>
  <c r="AF6"/>
  <c r="AF7"/>
  <c r="AF8"/>
  <c r="AF9"/>
  <c r="AF10"/>
  <c r="AF11"/>
  <c r="AF13"/>
  <c r="AF14"/>
  <c r="AF15"/>
  <c r="AF16"/>
  <c r="AF18"/>
  <c r="AE18"/>
  <c r="AE12"/>
  <c r="AE13"/>
  <c r="AE14"/>
  <c r="AE15"/>
  <c r="AE16"/>
  <c r="AE5"/>
  <c r="AE6"/>
  <c r="AE7"/>
  <c r="AE8"/>
  <c r="AE9"/>
  <c r="AE10"/>
  <c r="AE11"/>
  <c r="R79"/>
  <c r="S79"/>
  <c r="L79"/>
  <c r="M79"/>
  <c r="AA18"/>
  <c r="L160"/>
  <c r="N160"/>
  <c r="N134"/>
  <c r="N108"/>
  <c r="L157"/>
  <c r="L158"/>
  <c r="L159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N115"/>
  <c r="N89"/>
  <c r="N159"/>
  <c r="N158"/>
  <c r="N157"/>
  <c r="B156"/>
  <c r="C156"/>
  <c r="D156"/>
  <c r="E156"/>
  <c r="F156"/>
  <c r="G156"/>
  <c r="H156"/>
  <c r="I156"/>
  <c r="J156"/>
  <c r="K156"/>
  <c r="L156"/>
  <c r="M156"/>
  <c r="N156"/>
  <c r="N155"/>
  <c r="N154"/>
  <c r="N153"/>
  <c r="N152"/>
  <c r="N151"/>
  <c r="N150"/>
  <c r="N149"/>
  <c r="N148"/>
  <c r="N147"/>
  <c r="F146"/>
  <c r="N146"/>
  <c r="N145"/>
  <c r="N144"/>
  <c r="N143"/>
  <c r="N142"/>
  <c r="N141"/>
  <c r="N140"/>
  <c r="M140"/>
  <c r="L140"/>
  <c r="K140"/>
  <c r="J140"/>
  <c r="I140"/>
  <c r="H140"/>
  <c r="G140"/>
  <c r="F140"/>
  <c r="E140"/>
  <c r="D140"/>
  <c r="C140"/>
  <c r="B140"/>
  <c r="N139"/>
  <c r="M139"/>
  <c r="L139"/>
  <c r="K139"/>
  <c r="J139"/>
  <c r="I139"/>
  <c r="H139"/>
  <c r="G139"/>
  <c r="F139"/>
  <c r="E139"/>
  <c r="D139"/>
  <c r="C139"/>
  <c r="B139"/>
  <c r="N138"/>
  <c r="M138"/>
  <c r="L138"/>
  <c r="K138"/>
  <c r="J138"/>
  <c r="I138"/>
  <c r="H138"/>
  <c r="G138"/>
  <c r="F138"/>
  <c r="E138"/>
  <c r="D138"/>
  <c r="C138"/>
  <c r="B138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AB18"/>
  <c r="Y19"/>
  <c r="AC18"/>
  <c r="Y20"/>
  <c r="Z18"/>
  <c r="X20"/>
  <c r="X19"/>
  <c r="W20"/>
  <c r="W19"/>
  <c r="V20"/>
  <c r="V19"/>
  <c r="B20"/>
  <c r="C20"/>
  <c r="D20"/>
  <c r="E20"/>
  <c r="F20"/>
  <c r="G20"/>
  <c r="H20"/>
  <c r="I20"/>
  <c r="J20"/>
  <c r="K20"/>
  <c r="L20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M20"/>
  <c r="N20"/>
  <c r="O20"/>
  <c r="P20"/>
  <c r="Q20"/>
  <c r="R20"/>
  <c r="S20"/>
  <c r="T20"/>
  <c r="U20"/>
</calcChain>
</file>

<file path=xl/sharedStrings.xml><?xml version="1.0" encoding="utf-8"?>
<sst xmlns="http://schemas.openxmlformats.org/spreadsheetml/2006/main" count="136" uniqueCount="61">
  <si>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</si>
  <si>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</si>
  <si>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</si>
  <si>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</si>
  <si>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</si>
  <si>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</si>
  <si>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</si>
  <si>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</si>
  <si>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</si>
  <si>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</si>
  <si>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</si>
  <si>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</si>
  <si>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Annuel :</t>
  </si>
  <si>
    <t xml:space="preserve">Normales </t>
  </si>
  <si>
    <t>1961-1990</t>
  </si>
  <si>
    <t>&gt;=30°</t>
  </si>
  <si>
    <t>&gt;=25°</t>
  </si>
  <si>
    <t>&gt;=20°</t>
  </si>
  <si>
    <t>MIRABEL</t>
  </si>
  <si>
    <t>Moyenne</t>
  </si>
  <si>
    <t>: normales 1961-90</t>
  </si>
  <si>
    <t>18,5°</t>
  </si>
  <si>
    <t>21,9°</t>
  </si>
  <si>
    <t>21,3°</t>
  </si>
  <si>
    <t>Pluviométrie   MIRABEL (272m)</t>
  </si>
  <si>
    <t>1971-2000</t>
  </si>
  <si>
    <t>18,65°</t>
  </si>
  <si>
    <t>22,05°</t>
  </si>
  <si>
    <t>: normales 1971-2000</t>
  </si>
  <si>
    <t>% 1961/90 :</t>
  </si>
  <si>
    <t>% 1971/00 :</t>
  </si>
  <si>
    <t>min</t>
  </si>
  <si>
    <t>moy</t>
  </si>
  <si>
    <t>max</t>
  </si>
  <si>
    <t>Depuis 1992 :</t>
  </si>
  <si>
    <t>Températures estivales :</t>
  </si>
  <si>
    <t>Données METEO France</t>
  </si>
  <si>
    <t>Moy. minimales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</si>
  <si>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</si>
  <si>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</si>
  <si>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</si>
  <si>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</si>
  <si>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</si>
  <si>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</si>
  <si>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</si>
  <si>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</si>
  <si>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</si>
  <si>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</si>
  <si>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</si>
  <si>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</si>
  <si>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1956-1986</t>
  </si>
  <si>
    <t>2..3</t>
  </si>
  <si>
    <t>Moy. Maximales</t>
  </si>
  <si>
    <t>Moy. Moyennes</t>
  </si>
  <si>
    <t>TEMPERATURES :</t>
  </si>
  <si>
    <t xml:space="preserve">: Annuel </t>
  </si>
  <si>
    <t>Nb de jours avec Températures Max.</t>
  </si>
  <si>
    <t>LE PRADEL : Température  Moyenne  depuis 2010</t>
  </si>
  <si>
    <t>Moy./an</t>
  </si>
  <si>
    <t>moy./mois</t>
  </si>
  <si>
    <t>T° /max. sur 8 ans</t>
  </si>
</sst>
</file>

<file path=xl/styles.xml><?xml version="1.0" encoding="utf-8"?>
<styleSheet xmlns="http://schemas.openxmlformats.org/spreadsheetml/2006/main">
  <numFmts count="4">
    <numFmt numFmtId="164" formatCode="#,###\°"/>
    <numFmt numFmtId="165" formatCode="#,###.0\°"/>
    <numFmt numFmtId="166" formatCode="0.0"/>
    <numFmt numFmtId="167" formatCode="#&quot; années : &quot;"/>
  </numFmts>
  <fonts count="36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9"/>
      <color indexed="4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48"/>
      <name val="Arial"/>
      <family val="2"/>
    </font>
    <font>
      <b/>
      <sz val="9"/>
      <name val="Arial"/>
      <family val="2"/>
    </font>
    <font>
      <sz val="9"/>
      <name val="Arial"/>
    </font>
    <font>
      <sz val="7"/>
      <name val="Arial"/>
    </font>
    <font>
      <b/>
      <sz val="8"/>
      <color indexed="18"/>
      <name val="Arial"/>
      <family val="2"/>
    </font>
    <font>
      <b/>
      <sz val="9"/>
      <color indexed="48"/>
      <name val="Arial"/>
      <family val="2"/>
    </font>
    <font>
      <sz val="8"/>
      <name val="Arial"/>
    </font>
    <font>
      <sz val="9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10"/>
      <color indexed="14"/>
      <name val="Arial"/>
    </font>
    <font>
      <sz val="10"/>
      <color indexed="14"/>
      <name val="Arial"/>
    </font>
    <font>
      <i/>
      <sz val="10"/>
      <color indexed="14"/>
      <name val="Arial"/>
      <family val="2"/>
    </font>
    <font>
      <sz val="10"/>
      <color indexed="48"/>
      <name val="Arial"/>
    </font>
    <font>
      <b/>
      <sz val="10"/>
      <color indexed="48"/>
      <name val="Arial"/>
    </font>
    <font>
      <i/>
      <sz val="11"/>
      <name val="Arial"/>
      <family val="2"/>
    </font>
    <font>
      <sz val="18"/>
      <name val="Arial"/>
      <family val="2"/>
    </font>
    <font>
      <i/>
      <sz val="8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i/>
      <sz val="8"/>
      <color rgb="FF002060"/>
      <name val="Arial"/>
      <family val="2"/>
    </font>
    <font>
      <i/>
      <sz val="12"/>
      <color rgb="FF002060"/>
      <name val="Arial"/>
      <family val="2"/>
    </font>
    <font>
      <sz val="8"/>
      <color theme="6" tint="-0.499984740745262"/>
      <name val="Arial"/>
      <family val="2"/>
    </font>
    <font>
      <sz val="11"/>
      <color theme="6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17" fontId="0" fillId="0" borderId="0" xfId="0" applyNumberFormat="1"/>
    <xf numFmtId="165" fontId="11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" fontId="0" fillId="0" borderId="0" xfId="0" applyNumberFormat="1" applyFill="1"/>
    <xf numFmtId="165" fontId="11" fillId="0" borderId="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0" fillId="0" borderId="3" xfId="0" applyBorder="1"/>
    <xf numFmtId="0" fontId="6" fillId="0" borderId="3" xfId="0" applyFont="1" applyBorder="1" applyAlignment="1">
      <alignment horizontal="center"/>
    </xf>
    <xf numFmtId="0" fontId="0" fillId="0" borderId="0" xfId="0" applyBorder="1"/>
    <xf numFmtId="0" fontId="9" fillId="0" borderId="3" xfId="0" applyFont="1" applyBorder="1"/>
    <xf numFmtId="0" fontId="10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7" fontId="0" fillId="0" borderId="1" xfId="0" applyNumberFormat="1" applyBorder="1"/>
    <xf numFmtId="17" fontId="11" fillId="0" borderId="1" xfId="0" applyNumberFormat="1" applyFont="1" applyBorder="1"/>
    <xf numFmtId="17" fontId="11" fillId="0" borderId="1" xfId="0" applyNumberFormat="1" applyFont="1" applyFill="1" applyBorder="1"/>
    <xf numFmtId="17" fontId="0" fillId="0" borderId="0" xfId="0" applyNumberFormat="1" applyFill="1" applyBorder="1"/>
    <xf numFmtId="17" fontId="0" fillId="0" borderId="2" xfId="0" applyNumberFormat="1" applyFill="1" applyBorder="1"/>
    <xf numFmtId="165" fontId="5" fillId="0" borderId="4" xfId="0" applyNumberFormat="1" applyFont="1" applyBorder="1" applyAlignment="1">
      <alignment horizontal="right"/>
    </xf>
    <xf numFmtId="17" fontId="11" fillId="0" borderId="0" xfId="0" applyNumberFormat="1" applyFont="1" applyFill="1" applyBorder="1"/>
    <xf numFmtId="165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6" fillId="2" borderId="3" xfId="0" applyFont="1" applyFill="1" applyBorder="1" applyAlignment="1">
      <alignment horizontal="center"/>
    </xf>
    <xf numFmtId="167" fontId="15" fillId="0" borderId="0" xfId="0" applyNumberFormat="1" applyFont="1" applyFill="1" applyBorder="1"/>
    <xf numFmtId="1" fontId="0" fillId="0" borderId="3" xfId="0" applyNumberFormat="1" applyBorder="1" applyAlignment="1">
      <alignment horizontal="center"/>
    </xf>
    <xf numFmtId="167" fontId="18" fillId="0" borderId="3" xfId="0" applyNumberFormat="1" applyFont="1" applyBorder="1"/>
    <xf numFmtId="17" fontId="0" fillId="0" borderId="1" xfId="0" applyNumberFormat="1" applyFill="1" applyBorder="1"/>
    <xf numFmtId="165" fontId="11" fillId="0" borderId="5" xfId="0" applyNumberFormat="1" applyFont="1" applyBorder="1" applyAlignment="1">
      <alignment horizontal="center"/>
    </xf>
    <xf numFmtId="165" fontId="11" fillId="0" borderId="5" xfId="0" applyNumberFormat="1" applyFont="1" applyFill="1" applyBorder="1" applyAlignment="1">
      <alignment horizontal="center"/>
    </xf>
    <xf numFmtId="17" fontId="0" fillId="0" borderId="0" xfId="0" applyNumberFormat="1" applyBorder="1"/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19" fillId="0" borderId="3" xfId="0" applyFont="1" applyBorder="1"/>
    <xf numFmtId="0" fontId="11" fillId="0" borderId="3" xfId="0" applyFont="1" applyBorder="1"/>
    <xf numFmtId="0" fontId="19" fillId="0" borderId="7" xfId="0" applyFont="1" applyBorder="1" applyAlignment="1"/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0" xfId="0" applyFont="1" applyBorder="1"/>
    <xf numFmtId="0" fontId="20" fillId="0" borderId="0" xfId="0" applyFont="1"/>
    <xf numFmtId="17" fontId="0" fillId="0" borderId="2" xfId="0" applyNumberFormat="1" applyBorder="1"/>
    <xf numFmtId="0" fontId="0" fillId="0" borderId="2" xfId="0" applyBorder="1"/>
    <xf numFmtId="165" fontId="10" fillId="0" borderId="3" xfId="0" applyNumberFormat="1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9" fontId="5" fillId="0" borderId="0" xfId="1" applyFont="1" applyBorder="1" applyAlignment="1">
      <alignment horizontal="center"/>
    </xf>
    <xf numFmtId="17" fontId="11" fillId="0" borderId="0" xfId="0" applyNumberFormat="1" applyFont="1" applyFill="1"/>
    <xf numFmtId="17" fontId="14" fillId="0" borderId="0" xfId="0" applyNumberFormat="1" applyFont="1" applyFill="1"/>
    <xf numFmtId="0" fontId="0" fillId="0" borderId="2" xfId="0" applyFill="1" applyBorder="1"/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/>
    <xf numFmtId="0" fontId="11" fillId="0" borderId="0" xfId="0" applyFont="1" applyBorder="1" applyAlignment="1"/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/>
    <xf numFmtId="0" fontId="18" fillId="0" borderId="0" xfId="0" applyFont="1"/>
    <xf numFmtId="0" fontId="22" fillId="0" borderId="2" xfId="0" applyFont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24" fillId="0" borderId="0" xfId="0" applyNumberFormat="1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23" fillId="0" borderId="0" xfId="0" applyNumberFormat="1" applyFont="1"/>
    <xf numFmtId="165" fontId="6" fillId="0" borderId="0" xfId="0" applyNumberFormat="1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24" fillId="0" borderId="0" xfId="0" applyNumberFormat="1" applyFont="1"/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25" fillId="0" borderId="0" xfId="0" applyNumberFormat="1" applyFont="1" applyFill="1"/>
    <xf numFmtId="165" fontId="25" fillId="0" borderId="0" xfId="0" applyNumberFormat="1" applyFont="1" applyFill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5" fontId="6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0" fontId="13" fillId="0" borderId="0" xfId="0" applyFont="1"/>
    <xf numFmtId="17" fontId="14" fillId="0" borderId="1" xfId="0" applyNumberFormat="1" applyFont="1" applyFill="1" applyBorder="1"/>
    <xf numFmtId="0" fontId="10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11" xfId="0" applyBorder="1"/>
    <xf numFmtId="0" fontId="0" fillId="0" borderId="14" xfId="0" applyBorder="1"/>
    <xf numFmtId="0" fontId="7" fillId="0" borderId="15" xfId="0" applyFont="1" applyBorder="1" applyAlignment="1">
      <alignment horizontal="center"/>
    </xf>
    <xf numFmtId="0" fontId="0" fillId="0" borderId="16" xfId="0" applyBorder="1"/>
    <xf numFmtId="0" fontId="6" fillId="0" borderId="15" xfId="0" applyFont="1" applyBorder="1" applyAlignment="1">
      <alignment horizontal="center"/>
    </xf>
    <xf numFmtId="0" fontId="0" fillId="0" borderId="17" xfId="0" applyBorder="1"/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2" fillId="0" borderId="20" xfId="0" applyFont="1" applyBorder="1"/>
    <xf numFmtId="0" fontId="13" fillId="0" borderId="21" xfId="0" applyFont="1" applyBorder="1"/>
    <xf numFmtId="9" fontId="13" fillId="0" borderId="21" xfId="1" applyFont="1" applyBorder="1" applyAlignment="1">
      <alignment horizontal="center"/>
    </xf>
    <xf numFmtId="0" fontId="13" fillId="0" borderId="3" xfId="0" applyFont="1" applyBorder="1"/>
    <xf numFmtId="9" fontId="13" fillId="0" borderId="3" xfId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0" fillId="0" borderId="0" xfId="0" applyFill="1"/>
    <xf numFmtId="0" fontId="7" fillId="3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6" fontId="31" fillId="5" borderId="3" xfId="0" applyNumberFormat="1" applyFont="1" applyFill="1" applyBorder="1" applyAlignment="1">
      <alignment horizontal="center" vertical="center"/>
    </xf>
    <xf numFmtId="166" fontId="32" fillId="5" borderId="3" xfId="0" applyNumberFormat="1" applyFont="1" applyFill="1" applyBorder="1" applyAlignment="1">
      <alignment horizontal="center" vertical="center"/>
    </xf>
    <xf numFmtId="166" fontId="33" fillId="5" borderId="3" xfId="0" applyNumberFormat="1" applyFont="1" applyFill="1" applyBorder="1" applyAlignment="1">
      <alignment horizontal="center" vertical="center"/>
    </xf>
    <xf numFmtId="166" fontId="33" fillId="0" borderId="0" xfId="0" applyNumberFormat="1" applyFont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66" fontId="30" fillId="5" borderId="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9" fillId="0" borderId="7" xfId="0" applyFont="1" applyBorder="1" applyAlignment="1"/>
    <xf numFmtId="0" fontId="11" fillId="0" borderId="8" xfId="0" applyFont="1" applyBorder="1" applyAlignme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MIRABEL - Pluviomètrie annuelle ( 1992-2013)</a:t>
            </a:r>
          </a:p>
        </c:rich>
      </c:tx>
      <c:overlay val="1"/>
      <c:spPr>
        <a:noFill/>
        <a:ln w="25400">
          <a:noFill/>
        </a:ln>
      </c:spPr>
    </c:title>
    <c:plotArea>
      <c:layout/>
      <c:scatterChart>
        <c:scatterStyle val="smoothMarker"/>
        <c:ser>
          <c:idx val="0"/>
          <c:order val="0"/>
          <c:marker>
            <c:symbol val="diamond"/>
            <c:size val="7"/>
          </c:marker>
          <c:dLbls>
            <c:dLbl>
              <c:idx val="0"/>
              <c:layout>
                <c:manualLayout>
                  <c:x val="-1.6736523319200478E-2"/>
                  <c:y val="-4.3145314382871947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1009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1024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094151692577012E-3"/>
                  <c:y val="6.90684890803744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1057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71532404603215E-3"/>
                  <c:y val="7.4454844087885061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936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224644996298491E-2"/>
                  <c:y val="1.16954720282608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1112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1374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950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913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647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4183673194696822E-2"/>
                  <c:y val="-6.361940606480766E-4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794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723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</c:trendline>
          <c:xVal>
            <c:numRef>
              <c:f>Feuil1!$B$4:$AA$4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xVal>
          <c:yVal>
            <c:numRef>
              <c:f>Feuil1!$B$18:$AA$18</c:f>
              <c:numCache>
                <c:formatCode>General</c:formatCode>
                <c:ptCount val="26"/>
                <c:pt idx="0">
                  <c:v>1001.1000000000001</c:v>
                </c:pt>
                <c:pt idx="1">
                  <c:v>1021.8</c:v>
                </c:pt>
                <c:pt idx="2">
                  <c:v>1382.2</c:v>
                </c:pt>
                <c:pt idx="3">
                  <c:v>1056</c:v>
                </c:pt>
                <c:pt idx="4">
                  <c:v>1310</c:v>
                </c:pt>
                <c:pt idx="5">
                  <c:v>932.5</c:v>
                </c:pt>
                <c:pt idx="6">
                  <c:v>982.5</c:v>
                </c:pt>
                <c:pt idx="7">
                  <c:v>980</c:v>
                </c:pt>
                <c:pt idx="8">
                  <c:v>1101.5</c:v>
                </c:pt>
                <c:pt idx="9">
                  <c:v>914</c:v>
                </c:pt>
                <c:pt idx="10">
                  <c:v>1374.5</c:v>
                </c:pt>
                <c:pt idx="11">
                  <c:v>884</c:v>
                </c:pt>
                <c:pt idx="12">
                  <c:v>913</c:v>
                </c:pt>
                <c:pt idx="13">
                  <c:v>684</c:v>
                </c:pt>
                <c:pt idx="14">
                  <c:v>913</c:v>
                </c:pt>
                <c:pt idx="15">
                  <c:v>647</c:v>
                </c:pt>
                <c:pt idx="16">
                  <c:v>1544</c:v>
                </c:pt>
                <c:pt idx="17">
                  <c:v>787</c:v>
                </c:pt>
                <c:pt idx="18">
                  <c:v>1139.5</c:v>
                </c:pt>
                <c:pt idx="19">
                  <c:v>763</c:v>
                </c:pt>
                <c:pt idx="20">
                  <c:v>723</c:v>
                </c:pt>
                <c:pt idx="21">
                  <c:v>1121.5</c:v>
                </c:pt>
                <c:pt idx="22">
                  <c:v>1479</c:v>
                </c:pt>
                <c:pt idx="23">
                  <c:v>861.5</c:v>
                </c:pt>
                <c:pt idx="24">
                  <c:v>1072</c:v>
                </c:pt>
                <c:pt idx="25">
                  <c:v>433</c:v>
                </c:pt>
              </c:numCache>
            </c:numRef>
          </c:yVal>
          <c:smooth val="1"/>
        </c:ser>
        <c:dLbls/>
        <c:axId val="89256320"/>
        <c:axId val="89258240"/>
      </c:scatterChart>
      <c:valAx>
        <c:axId val="89256320"/>
        <c:scaling>
          <c:orientation val="minMax"/>
          <c:max val="2018"/>
          <c:min val="199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année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89258240"/>
        <c:crosses val="autoZero"/>
        <c:crossBetween val="midCat"/>
        <c:majorUnit val="1"/>
      </c:valAx>
      <c:valAx>
        <c:axId val="8925824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mm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89256320"/>
        <c:crosses val="autoZero"/>
        <c:crossBetween val="midCat"/>
      </c:valAx>
    </c:plotArea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Pluviométrie annuelle MIRABEL</a:t>
            </a:r>
          </a:p>
        </c:rich>
      </c:tx>
      <c:layout>
        <c:manualLayout>
          <c:xMode val="edge"/>
          <c:yMode val="edge"/>
          <c:x val="0.37187500000000007"/>
          <c:y val="2.02360876897133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083333333333351E-2"/>
          <c:y val="0.12478920741989882"/>
          <c:w val="0.91249999999999998"/>
          <c:h val="0.76559865092748758"/>
        </c:manualLayout>
      </c:layout>
      <c:lineChart>
        <c:grouping val="stacked"/>
        <c:ser>
          <c:idx val="0"/>
          <c:order val="0"/>
          <c:tx>
            <c:strRef>
              <c:f>Feuil1!$B$4:$Z$4</c:f>
              <c:strCache>
                <c:ptCount val="1"/>
                <c:pt idx="0">
                  <c:v>1992 1993 1994 1995 1996 1997 1998 1999 2000 2001 2002 2003 2004 2005 2006 2007 2008 2009 2010 2011 2012 2013 2014 2015 2016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Feuil1!$B$4:$Z$4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1305555555555558E-2"/>
                  <c:y val="-9.0749027366520147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1001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1021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9444444444455314E-5"/>
                  <c:y val="5.15161574449063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1382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222222222221837E-3"/>
                  <c:y val="9.4952043304873425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932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055555555555625E-3"/>
                  <c:y val="1.0525598296840192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982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805555555555185E-3"/>
                  <c:y val="6.08959293241801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1101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1374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4722222222222125E-3"/>
                  <c:y val="4.04349962156924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6388888888888577E-3"/>
                  <c:y val="8.31751005829162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1139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2097222222222202E-2"/>
                  <c:y val="1.6659275094829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Feuil1!$B$4:$Z$4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Feuil1!$B$18:$Z$18</c:f>
              <c:numCache>
                <c:formatCode>General</c:formatCode>
                <c:ptCount val="25"/>
                <c:pt idx="0">
                  <c:v>1001.1000000000001</c:v>
                </c:pt>
                <c:pt idx="1">
                  <c:v>1021.8</c:v>
                </c:pt>
                <c:pt idx="2">
                  <c:v>1382.2</c:v>
                </c:pt>
                <c:pt idx="3">
                  <c:v>1056</c:v>
                </c:pt>
                <c:pt idx="4">
                  <c:v>1310</c:v>
                </c:pt>
                <c:pt idx="5">
                  <c:v>932.5</c:v>
                </c:pt>
                <c:pt idx="6">
                  <c:v>982.5</c:v>
                </c:pt>
                <c:pt idx="7">
                  <c:v>980</c:v>
                </c:pt>
                <c:pt idx="8">
                  <c:v>1101.5</c:v>
                </c:pt>
                <c:pt idx="9">
                  <c:v>914</c:v>
                </c:pt>
                <c:pt idx="10">
                  <c:v>1374.5</c:v>
                </c:pt>
                <c:pt idx="11">
                  <c:v>884</c:v>
                </c:pt>
                <c:pt idx="12">
                  <c:v>913</c:v>
                </c:pt>
                <c:pt idx="13">
                  <c:v>684</c:v>
                </c:pt>
                <c:pt idx="14">
                  <c:v>913</c:v>
                </c:pt>
                <c:pt idx="15">
                  <c:v>647</c:v>
                </c:pt>
                <c:pt idx="16">
                  <c:v>1544</c:v>
                </c:pt>
                <c:pt idx="17">
                  <c:v>787</c:v>
                </c:pt>
                <c:pt idx="18">
                  <c:v>1139.5</c:v>
                </c:pt>
                <c:pt idx="19">
                  <c:v>763</c:v>
                </c:pt>
                <c:pt idx="20">
                  <c:v>723</c:v>
                </c:pt>
                <c:pt idx="21">
                  <c:v>1121.5</c:v>
                </c:pt>
                <c:pt idx="22">
                  <c:v>1479</c:v>
                </c:pt>
                <c:pt idx="23">
                  <c:v>861.5</c:v>
                </c:pt>
                <c:pt idx="24">
                  <c:v>1072</c:v>
                </c:pt>
              </c:numCache>
            </c:numRef>
          </c:val>
        </c:ser>
        <c:dLbls/>
        <c:marker val="1"/>
        <c:axId val="89806336"/>
        <c:axId val="89808256"/>
      </c:lineChart>
      <c:catAx>
        <c:axId val="89806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Années</a:t>
                </a:r>
              </a:p>
            </c:rich>
          </c:tx>
          <c:layout>
            <c:manualLayout>
              <c:xMode val="edge"/>
              <c:yMode val="edge"/>
              <c:x val="0.5072916666666667"/>
              <c:y val="0.942664418212479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808256"/>
        <c:crosses val="autoZero"/>
        <c:lblAlgn val="ctr"/>
        <c:lblOffset val="100"/>
        <c:tickLblSkip val="1"/>
        <c:tickMarkSkip val="1"/>
      </c:catAx>
      <c:valAx>
        <c:axId val="89808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Pluviométrie mm</a:t>
                </a:r>
              </a:p>
            </c:rich>
          </c:tx>
          <c:layout>
            <c:manualLayout>
              <c:xMode val="edge"/>
              <c:yMode val="edge"/>
              <c:x val="1.1458333333333334E-2"/>
              <c:y val="0.413153456998313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806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lrMapOvr bg1="lt1" tx1="dk1" bg2="lt2" tx2="dk2" accent1="accent1" accent2="accent2" accent3="accent3" accent4="accent4" accent5="accent5" accent6="accent6" hlink="hlink" folHlink="folHlink"/>
  <c:chart>
    <c:plotArea>
      <c:layout/>
      <c:barChart>
        <c:barDir val="col"/>
        <c:grouping val="clustered"/>
        <c:ser>
          <c:idx val="0"/>
          <c:order val="0"/>
          <c:tx>
            <c:v>2010</c:v>
          </c:tx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</c:strLit>
          </c:cat>
          <c:val>
            <c:numLit>
              <c:formatCode>General</c:formatCode>
              <c:ptCount val="12"/>
              <c:pt idx="0">
                <c:v>2.2599999999999998</c:v>
              </c:pt>
              <c:pt idx="1">
                <c:v>4.3599999999999994</c:v>
              </c:pt>
              <c:pt idx="2">
                <c:v>7.75</c:v>
              </c:pt>
              <c:pt idx="3">
                <c:v>13.17</c:v>
              </c:pt>
              <c:pt idx="4">
                <c:v>14.47</c:v>
              </c:pt>
              <c:pt idx="5">
                <c:v>19.279999999999998</c:v>
              </c:pt>
              <c:pt idx="6">
                <c:v>23.95</c:v>
              </c:pt>
              <c:pt idx="7">
                <c:v>22.06</c:v>
              </c:pt>
              <c:pt idx="8">
                <c:v>17.29</c:v>
              </c:pt>
              <c:pt idx="9">
                <c:v>12.629999999999999</c:v>
              </c:pt>
              <c:pt idx="10">
                <c:v>8.2299999999999986</c:v>
              </c:pt>
              <c:pt idx="11">
                <c:v>3.54</c:v>
              </c:pt>
            </c:numLit>
          </c:val>
        </c:ser>
        <c:ser>
          <c:idx val="1"/>
          <c:order val="1"/>
          <c:tx>
            <c:v>2011</c:v>
          </c:tx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</c:strLit>
          </c:cat>
          <c:val>
            <c:numLit>
              <c:formatCode>General</c:formatCode>
              <c:ptCount val="12"/>
              <c:pt idx="0">
                <c:v>4.9800000000000004</c:v>
              </c:pt>
              <c:pt idx="1">
                <c:v>6.9</c:v>
              </c:pt>
              <c:pt idx="2">
                <c:v>9.3800000000000008</c:v>
              </c:pt>
              <c:pt idx="3">
                <c:v>14.870000000000001</c:v>
              </c:pt>
              <c:pt idx="4">
                <c:v>18</c:v>
              </c:pt>
              <c:pt idx="5">
                <c:v>19.77</c:v>
              </c:pt>
              <c:pt idx="6">
                <c:v>20.49</c:v>
              </c:pt>
              <c:pt idx="7">
                <c:v>21.75</c:v>
              </c:pt>
              <c:pt idx="8">
                <c:v>19.510000000000005</c:v>
              </c:pt>
              <c:pt idx="9">
                <c:v>14.49</c:v>
              </c:pt>
              <c:pt idx="10">
                <c:v>10.9</c:v>
              </c:pt>
              <c:pt idx="11">
                <c:v>6.75</c:v>
              </c:pt>
            </c:numLit>
          </c:val>
        </c:ser>
        <c:ser>
          <c:idx val="2"/>
          <c:order val="2"/>
          <c:tx>
            <c:v>2012</c:v>
          </c:tx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</c:strLit>
          </c:cat>
          <c:val>
            <c:numLit>
              <c:formatCode>General</c:formatCode>
              <c:ptCount val="12"/>
              <c:pt idx="0">
                <c:v>6.1</c:v>
              </c:pt>
              <c:pt idx="1">
                <c:v>3.02</c:v>
              </c:pt>
              <c:pt idx="2">
                <c:v>11.719999999999999</c:v>
              </c:pt>
              <c:pt idx="3">
                <c:v>11.27</c:v>
              </c:pt>
              <c:pt idx="4">
                <c:v>16.12</c:v>
              </c:pt>
              <c:pt idx="5">
                <c:v>20.149999999999999</c:v>
              </c:pt>
              <c:pt idx="6">
                <c:v>21.85</c:v>
              </c:pt>
              <c:pt idx="7">
                <c:v>23.71</c:v>
              </c:pt>
              <c:pt idx="8">
                <c:v>18.79</c:v>
              </c:pt>
              <c:pt idx="9">
                <c:v>14.18</c:v>
              </c:pt>
              <c:pt idx="10">
                <c:v>9.1</c:v>
              </c:pt>
              <c:pt idx="11">
                <c:v>5.26</c:v>
              </c:pt>
            </c:numLit>
          </c:val>
        </c:ser>
        <c:ser>
          <c:idx val="3"/>
          <c:order val="3"/>
          <c:tx>
            <c:v>2013</c:v>
          </c:tx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</c:strLit>
          </c:cat>
          <c:val>
            <c:numLit>
              <c:formatCode>General</c:formatCode>
              <c:ptCount val="12"/>
              <c:pt idx="0">
                <c:v>4.6499999999999995</c:v>
              </c:pt>
              <c:pt idx="1">
                <c:v>3.2</c:v>
              </c:pt>
              <c:pt idx="2">
                <c:v>7.6199999999999992</c:v>
              </c:pt>
              <c:pt idx="3">
                <c:v>11.12</c:v>
              </c:pt>
              <c:pt idx="4">
                <c:v>12.98</c:v>
              </c:pt>
              <c:pt idx="5">
                <c:v>18.5</c:v>
              </c:pt>
              <c:pt idx="6">
                <c:v>23.22</c:v>
              </c:pt>
              <c:pt idx="7">
                <c:v>21.37</c:v>
              </c:pt>
              <c:pt idx="8">
                <c:v>18.7</c:v>
              </c:pt>
              <c:pt idx="9">
                <c:v>15.68</c:v>
              </c:pt>
              <c:pt idx="10">
                <c:v>7.89</c:v>
              </c:pt>
              <c:pt idx="11">
                <c:v>6.67</c:v>
              </c:pt>
            </c:numLit>
          </c:val>
        </c:ser>
        <c:ser>
          <c:idx val="4"/>
          <c:order val="4"/>
          <c:tx>
            <c:v>2014</c:v>
          </c:tx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</c:strLit>
          </c:cat>
          <c:val>
            <c:numLit>
              <c:formatCode>General</c:formatCode>
              <c:ptCount val="12"/>
              <c:pt idx="0">
                <c:v>6.89</c:v>
              </c:pt>
              <c:pt idx="1">
                <c:v>6.8199999999999994</c:v>
              </c:pt>
              <c:pt idx="2">
                <c:v>10.02</c:v>
              </c:pt>
              <c:pt idx="3">
                <c:v>13.54</c:v>
              </c:pt>
              <c:pt idx="4">
                <c:v>15.33</c:v>
              </c:pt>
              <c:pt idx="5">
                <c:v>21.4</c:v>
              </c:pt>
              <c:pt idx="6">
                <c:v>20.66</c:v>
              </c:pt>
              <c:pt idx="7">
                <c:v>20.149999999999999</c:v>
              </c:pt>
              <c:pt idx="8">
                <c:v>19.22</c:v>
              </c:pt>
              <c:pt idx="9">
                <c:v>16.600000000000001</c:v>
              </c:pt>
              <c:pt idx="10">
                <c:v>10.97</c:v>
              </c:pt>
              <c:pt idx="11">
                <c:v>6.79</c:v>
              </c:pt>
            </c:numLit>
          </c:val>
        </c:ser>
        <c:ser>
          <c:idx val="5"/>
          <c:order val="5"/>
          <c:tx>
            <c:v>2015</c:v>
          </c:tx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</c:strLit>
          </c:cat>
          <c:val>
            <c:numLit>
              <c:formatCode>General</c:formatCode>
              <c:ptCount val="12"/>
              <c:pt idx="0">
                <c:v>6.01</c:v>
              </c:pt>
              <c:pt idx="1">
                <c:v>4.78</c:v>
              </c:pt>
              <c:pt idx="2">
                <c:v>10.17</c:v>
              </c:pt>
              <c:pt idx="3">
                <c:v>13.15</c:v>
              </c:pt>
              <c:pt idx="4">
                <c:v>17.41</c:v>
              </c:pt>
              <c:pt idx="5">
                <c:v>21.7</c:v>
              </c:pt>
              <c:pt idx="6">
                <c:v>25.939999999999998</c:v>
              </c:pt>
              <c:pt idx="7">
                <c:v>22.77</c:v>
              </c:pt>
              <c:pt idx="8">
                <c:v>17.579999999999995</c:v>
              </c:pt>
              <c:pt idx="9">
                <c:v>12.55</c:v>
              </c:pt>
              <c:pt idx="10">
                <c:v>11.139999999999999</c:v>
              </c:pt>
              <c:pt idx="11">
                <c:v>9.1</c:v>
              </c:pt>
            </c:numLit>
          </c:val>
        </c:ser>
        <c:ser>
          <c:idx val="6"/>
          <c:order val="6"/>
          <c:tx>
            <c:v>2016</c:v>
          </c:tx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</c:strLit>
          </c:cat>
          <c:val>
            <c:numLit>
              <c:formatCode>General</c:formatCode>
              <c:ptCount val="12"/>
              <c:pt idx="0">
                <c:v>6.2</c:v>
              </c:pt>
              <c:pt idx="1">
                <c:v>7.22</c:v>
              </c:pt>
              <c:pt idx="2">
                <c:v>8.0500000000000007</c:v>
              </c:pt>
              <c:pt idx="3">
                <c:v>11.860000000000001</c:v>
              </c:pt>
              <c:pt idx="4">
                <c:v>14.739999999999998</c:v>
              </c:pt>
              <c:pt idx="5">
                <c:v>19.82</c:v>
              </c:pt>
              <c:pt idx="6">
                <c:v>23.02</c:v>
              </c:pt>
              <c:pt idx="7">
                <c:v>22.41</c:v>
              </c:pt>
              <c:pt idx="8">
                <c:v>20.5</c:v>
              </c:pt>
              <c:pt idx="9">
                <c:v>12.94</c:v>
              </c:pt>
              <c:pt idx="10">
                <c:v>8.9600000000000026</c:v>
              </c:pt>
              <c:pt idx="11">
                <c:v>6.9300000000000006</c:v>
              </c:pt>
            </c:numLit>
          </c:val>
        </c:ser>
        <c:ser>
          <c:idx val="7"/>
          <c:order val="7"/>
          <c:tx>
            <c:v>2017</c:v>
          </c:tx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</c:strLit>
          </c:cat>
          <c:val>
            <c:numLit>
              <c:formatCode>General</c:formatCode>
              <c:ptCount val="12"/>
              <c:pt idx="0">
                <c:v>3.38</c:v>
              </c:pt>
              <c:pt idx="1">
                <c:v>8.67</c:v>
              </c:pt>
              <c:pt idx="2">
                <c:v>11.49</c:v>
              </c:pt>
              <c:pt idx="3">
                <c:v>12.58</c:v>
              </c:pt>
              <c:pt idx="4">
                <c:v>15.7</c:v>
              </c:pt>
              <c:pt idx="5">
                <c:v>22.41</c:v>
              </c:pt>
              <c:pt idx="6">
                <c:v>23.3</c:v>
              </c:pt>
              <c:pt idx="7">
                <c:v>23.88</c:v>
              </c:pt>
            </c:numLit>
          </c:val>
        </c:ser>
        <c:dLbls/>
        <c:axId val="90221568"/>
        <c:axId val="90235648"/>
      </c:barChart>
      <c:catAx>
        <c:axId val="90221568"/>
        <c:scaling>
          <c:orientation val="minMax"/>
        </c:scaling>
        <c:axPos val="b"/>
        <c:numFmt formatCode="General" sourceLinked="0"/>
        <c:tickLblPos val="nextTo"/>
        <c:crossAx val="90235648"/>
        <c:crosses val="autoZero"/>
        <c:auto val="1"/>
        <c:lblAlgn val="ctr"/>
        <c:lblOffset val="100"/>
      </c:catAx>
      <c:valAx>
        <c:axId val="90235648"/>
        <c:scaling>
          <c:orientation val="minMax"/>
        </c:scaling>
        <c:axPos val="l"/>
        <c:majorGridlines/>
        <c:numFmt formatCode="General" sourceLinked="1"/>
        <c:tickLblPos val="nextTo"/>
        <c:crossAx val="902215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pluvio annuelle Mirabel
</a:t>
            </a:r>
          </a:p>
        </c:rich>
      </c:tx>
      <c:layout>
        <c:manualLayout>
          <c:xMode val="edge"/>
          <c:yMode val="edge"/>
          <c:x val="0.36654799798961313"/>
          <c:y val="3.1180400890868598E-2"/>
        </c:manualLayout>
      </c:layout>
      <c:spPr>
        <a:noFill/>
        <a:ln w="25400">
          <a:noFill/>
        </a:ln>
      </c:spPr>
    </c:title>
    <c:view3D>
      <c:rotX val="36"/>
      <c:hPercent val="35"/>
      <c:rotY val="2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99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99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270462633451956E-2"/>
          <c:y val="0.12694877505567928"/>
          <c:w val="0.92615658362989339"/>
          <c:h val="0.75055679287305122"/>
        </c:manualLayout>
      </c:layout>
      <c:bar3DChart>
        <c:barDir val="col"/>
        <c:grouping val="clustered"/>
        <c:ser>
          <c:idx val="0"/>
          <c:order val="0"/>
          <c:tx>
            <c:strRef>
              <c:f>Feuil1!$B$4:$AC$4</c:f>
              <c:strCache>
                <c:ptCount val="1"/>
                <c:pt idx="0">
                  <c:v>1992 1993 1994 1995 1996 1997 1998 1999 2000 2001 2002 2003 2004 2005 2006 2007 2008 2009 2010 2011 2012 2013 2014 2015 2016 2017 1961-1990 1971-2000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Feuil1!$B$4:$AC$4</c:f>
              <c:strCach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1961-1990</c:v>
                </c:pt>
                <c:pt idx="27">
                  <c:v>1971-2000</c:v>
                </c:pt>
              </c:strCache>
            </c:strRef>
          </c:cat>
          <c:val>
            <c:numRef>
              <c:f>Feuil1!$B$18:$AC$18</c:f>
              <c:numCache>
                <c:formatCode>General</c:formatCode>
                <c:ptCount val="28"/>
                <c:pt idx="0">
                  <c:v>1001.1000000000001</c:v>
                </c:pt>
                <c:pt idx="1">
                  <c:v>1021.8</c:v>
                </c:pt>
                <c:pt idx="2">
                  <c:v>1382.2</c:v>
                </c:pt>
                <c:pt idx="3">
                  <c:v>1056</c:v>
                </c:pt>
                <c:pt idx="4">
                  <c:v>1310</c:v>
                </c:pt>
                <c:pt idx="5">
                  <c:v>932.5</c:v>
                </c:pt>
                <c:pt idx="6">
                  <c:v>982.5</c:v>
                </c:pt>
                <c:pt idx="7">
                  <c:v>980</c:v>
                </c:pt>
                <c:pt idx="8">
                  <c:v>1101.5</c:v>
                </c:pt>
                <c:pt idx="9">
                  <c:v>914</c:v>
                </c:pt>
                <c:pt idx="10">
                  <c:v>1374.5</c:v>
                </c:pt>
                <c:pt idx="11">
                  <c:v>884</c:v>
                </c:pt>
                <c:pt idx="12">
                  <c:v>913</c:v>
                </c:pt>
                <c:pt idx="13">
                  <c:v>684</c:v>
                </c:pt>
                <c:pt idx="14">
                  <c:v>913</c:v>
                </c:pt>
                <c:pt idx="15">
                  <c:v>647</c:v>
                </c:pt>
                <c:pt idx="16">
                  <c:v>1544</c:v>
                </c:pt>
                <c:pt idx="17">
                  <c:v>787</c:v>
                </c:pt>
                <c:pt idx="18">
                  <c:v>1139.5</c:v>
                </c:pt>
                <c:pt idx="19">
                  <c:v>763</c:v>
                </c:pt>
                <c:pt idx="20">
                  <c:v>723</c:v>
                </c:pt>
                <c:pt idx="21">
                  <c:v>1121.5</c:v>
                </c:pt>
                <c:pt idx="22">
                  <c:v>1479</c:v>
                </c:pt>
                <c:pt idx="23">
                  <c:v>861.5</c:v>
                </c:pt>
                <c:pt idx="24">
                  <c:v>1072</c:v>
                </c:pt>
                <c:pt idx="25">
                  <c:v>433</c:v>
                </c:pt>
                <c:pt idx="26">
                  <c:v>1004</c:v>
                </c:pt>
                <c:pt idx="27">
                  <c:v>1017.8</c:v>
                </c:pt>
              </c:numCache>
            </c:numRef>
          </c:val>
        </c:ser>
        <c:dLbls/>
        <c:shape val="box"/>
        <c:axId val="90079616"/>
        <c:axId val="90081152"/>
        <c:axId val="0"/>
      </c:bar3DChart>
      <c:catAx>
        <c:axId val="900796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0081152"/>
        <c:crosses val="autoZero"/>
        <c:auto val="1"/>
        <c:lblAlgn val="ctr"/>
        <c:lblOffset val="100"/>
        <c:tickLblSkip val="1"/>
        <c:tickMarkSkip val="1"/>
      </c:catAx>
      <c:valAx>
        <c:axId val="90081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0079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0</xdr:rowOff>
    </xdr:from>
    <xdr:to>
      <xdr:col>11</xdr:col>
      <xdr:colOff>381000</xdr:colOff>
      <xdr:row>36</xdr:row>
      <xdr:rowOff>114300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21</xdr:row>
      <xdr:rowOff>28575</xdr:rowOff>
    </xdr:from>
    <xdr:to>
      <xdr:col>21</xdr:col>
      <xdr:colOff>171450</xdr:colOff>
      <xdr:row>47</xdr:row>
      <xdr:rowOff>95250</xdr:rowOff>
    </xdr:to>
    <xdr:graphicFrame macro="">
      <xdr:nvGraphicFramePr>
        <xdr:cNvPr id="1040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23</xdr:col>
      <xdr:colOff>142875</xdr:colOff>
      <xdr:row>26</xdr:row>
      <xdr:rowOff>85725</xdr:rowOff>
    </xdr:from>
    <xdr:to>
      <xdr:col>26</xdr:col>
      <xdr:colOff>295275</xdr:colOff>
      <xdr:row>36</xdr:row>
      <xdr:rowOff>85725</xdr:rowOff>
    </xdr:to>
    <xdr:pic>
      <xdr:nvPicPr>
        <xdr:cNvPr id="1041" name="Picture 7" descr="logo crpf_aura_20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0" y="4467225"/>
          <a:ext cx="17049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opLeftCell="A13" workbookViewId="0">
      <selection activeCell="O16" sqref="O15:O16"/>
    </sheetView>
  </sheetViews>
  <sheetFormatPr baseColWidth="10" defaultRowHeight="15"/>
  <cols>
    <col min="1" max="1" width="7.85546875" style="143" customWidth="1"/>
    <col min="2" max="13" width="11.42578125" style="143"/>
    <col min="14" max="14" width="10" style="143" customWidth="1"/>
    <col min="15" max="16384" width="11.42578125" style="143"/>
  </cols>
  <sheetData>
    <row r="2" spans="1:14" ht="24" customHeight="1">
      <c r="A2" s="157" t="s">
        <v>57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5" spans="1:14" ht="25.5" customHeight="1">
      <c r="A5" s="144"/>
      <c r="B5" s="145" t="s">
        <v>0</v>
      </c>
      <c r="C5" s="145" t="s">
        <v>1</v>
      </c>
      <c r="D5" s="145" t="s">
        <v>2</v>
      </c>
      <c r="E5" s="145" t="s">
        <v>3</v>
      </c>
      <c r="F5" s="145" t="s">
        <v>4</v>
      </c>
      <c r="G5" s="145" t="s">
        <v>5</v>
      </c>
      <c r="H5" s="145" t="s">
        <v>6</v>
      </c>
      <c r="I5" s="145" t="s">
        <v>7</v>
      </c>
      <c r="J5" s="145" t="s">
        <v>8</v>
      </c>
      <c r="K5" s="145" t="s">
        <v>9</v>
      </c>
      <c r="L5" s="145" t="s">
        <v>10</v>
      </c>
      <c r="M5" s="145" t="s">
        <v>11</v>
      </c>
      <c r="N5" s="146" t="s">
        <v>58</v>
      </c>
    </row>
    <row r="6" spans="1:14" ht="22.5" customHeight="1">
      <c r="A6" s="147">
        <v>2010</v>
      </c>
      <c r="B6" s="148">
        <v>2.2599999999999998</v>
      </c>
      <c r="C6" s="148">
        <v>4.3600000000000003</v>
      </c>
      <c r="D6" s="148">
        <v>7.75</v>
      </c>
      <c r="E6" s="148">
        <v>13.17</v>
      </c>
      <c r="F6" s="148">
        <v>14.47</v>
      </c>
      <c r="G6" s="148">
        <v>19.28</v>
      </c>
      <c r="H6" s="148">
        <v>23.95</v>
      </c>
      <c r="I6" s="148">
        <v>22.06</v>
      </c>
      <c r="J6" s="148">
        <v>17.29</v>
      </c>
      <c r="K6" s="148">
        <v>12.63</v>
      </c>
      <c r="L6" s="148">
        <v>8.23</v>
      </c>
      <c r="M6" s="148">
        <v>3.54</v>
      </c>
      <c r="N6" s="156">
        <f>AVERAGE(B6:M6)</f>
        <v>12.415833333333332</v>
      </c>
    </row>
    <row r="7" spans="1:14" ht="22.5" customHeight="1">
      <c r="A7" s="147">
        <v>2011</v>
      </c>
      <c r="B7" s="148">
        <v>4.9800000000000004</v>
      </c>
      <c r="C7" s="148">
        <v>6.9</v>
      </c>
      <c r="D7" s="148">
        <v>9.3800000000000008</v>
      </c>
      <c r="E7" s="148">
        <v>14.87</v>
      </c>
      <c r="F7" s="148">
        <v>18</v>
      </c>
      <c r="G7" s="148">
        <v>19.77</v>
      </c>
      <c r="H7" s="148">
        <v>20.49</v>
      </c>
      <c r="I7" s="148">
        <v>21.75</v>
      </c>
      <c r="J7" s="148">
        <v>19.510000000000002</v>
      </c>
      <c r="K7" s="148">
        <v>14.49</v>
      </c>
      <c r="L7" s="148">
        <v>10.9</v>
      </c>
      <c r="M7" s="148">
        <v>6.75</v>
      </c>
      <c r="N7" s="156">
        <f t="shared" ref="N7:N13" si="0">AVERAGE(B7:M7)</f>
        <v>13.982500000000002</v>
      </c>
    </row>
    <row r="8" spans="1:14" ht="22.5" customHeight="1">
      <c r="A8" s="147">
        <v>2012</v>
      </c>
      <c r="B8" s="148">
        <v>6.1</v>
      </c>
      <c r="C8" s="148">
        <v>3.02</v>
      </c>
      <c r="D8" s="148">
        <v>11.72</v>
      </c>
      <c r="E8" s="148">
        <v>11.27</v>
      </c>
      <c r="F8" s="148">
        <v>16.12</v>
      </c>
      <c r="G8" s="148">
        <v>20.149999999999999</v>
      </c>
      <c r="H8" s="148">
        <v>21.85</v>
      </c>
      <c r="I8" s="148">
        <v>23.71</v>
      </c>
      <c r="J8" s="148">
        <v>18.79</v>
      </c>
      <c r="K8" s="148">
        <v>14.18</v>
      </c>
      <c r="L8" s="148">
        <v>9.1</v>
      </c>
      <c r="M8" s="148">
        <v>5.26</v>
      </c>
      <c r="N8" s="156">
        <f t="shared" si="0"/>
        <v>13.439166666666665</v>
      </c>
    </row>
    <row r="9" spans="1:14" ht="22.5" customHeight="1">
      <c r="A9" s="147">
        <v>2013</v>
      </c>
      <c r="B9" s="148">
        <v>4.6500000000000004</v>
      </c>
      <c r="C9" s="148">
        <v>3.2</v>
      </c>
      <c r="D9" s="148">
        <v>7.62</v>
      </c>
      <c r="E9" s="148">
        <v>11.12</v>
      </c>
      <c r="F9" s="148">
        <v>12.98</v>
      </c>
      <c r="G9" s="148">
        <v>18.5</v>
      </c>
      <c r="H9" s="148">
        <v>23.22</v>
      </c>
      <c r="I9" s="148">
        <v>21.37</v>
      </c>
      <c r="J9" s="148">
        <v>18.7</v>
      </c>
      <c r="K9" s="148">
        <v>15.68</v>
      </c>
      <c r="L9" s="148">
        <v>7.89</v>
      </c>
      <c r="M9" s="148">
        <v>6.67</v>
      </c>
      <c r="N9" s="156">
        <f t="shared" si="0"/>
        <v>12.633333333333331</v>
      </c>
    </row>
    <row r="10" spans="1:14" ht="22.5" customHeight="1">
      <c r="A10" s="147">
        <v>2014</v>
      </c>
      <c r="B10" s="148">
        <v>6.89</v>
      </c>
      <c r="C10" s="148">
        <v>6.82</v>
      </c>
      <c r="D10" s="148">
        <v>10.02</v>
      </c>
      <c r="E10" s="148">
        <v>13.54</v>
      </c>
      <c r="F10" s="148">
        <v>15.33</v>
      </c>
      <c r="G10" s="148">
        <v>21.4</v>
      </c>
      <c r="H10" s="148">
        <v>20.66</v>
      </c>
      <c r="I10" s="148">
        <v>20.149999999999999</v>
      </c>
      <c r="J10" s="148">
        <v>19.22</v>
      </c>
      <c r="K10" s="148">
        <v>16.600000000000001</v>
      </c>
      <c r="L10" s="148">
        <v>10.97</v>
      </c>
      <c r="M10" s="148">
        <v>6.79</v>
      </c>
      <c r="N10" s="156">
        <f t="shared" si="0"/>
        <v>14.032499999999999</v>
      </c>
    </row>
    <row r="11" spans="1:14" ht="22.5" customHeight="1">
      <c r="A11" s="147">
        <v>2015</v>
      </c>
      <c r="B11" s="148">
        <v>6.01</v>
      </c>
      <c r="C11" s="148">
        <v>4.78</v>
      </c>
      <c r="D11" s="148">
        <v>10.17</v>
      </c>
      <c r="E11" s="148">
        <v>13.15</v>
      </c>
      <c r="F11" s="148">
        <v>17.41</v>
      </c>
      <c r="G11" s="148">
        <v>21.7</v>
      </c>
      <c r="H11" s="148">
        <v>25.94</v>
      </c>
      <c r="I11" s="148">
        <v>22.77</v>
      </c>
      <c r="J11" s="148">
        <v>17.579999999999998</v>
      </c>
      <c r="K11" s="148">
        <v>12.55</v>
      </c>
      <c r="L11" s="148">
        <v>11.14</v>
      </c>
      <c r="M11" s="148">
        <v>9.1</v>
      </c>
      <c r="N11" s="156">
        <f t="shared" si="0"/>
        <v>14.358333333333333</v>
      </c>
    </row>
    <row r="12" spans="1:14" ht="22.5" customHeight="1">
      <c r="A12" s="147">
        <v>2016</v>
      </c>
      <c r="B12" s="148">
        <v>6.2</v>
      </c>
      <c r="C12" s="148">
        <v>7.22</v>
      </c>
      <c r="D12" s="148">
        <v>8.0500000000000007</v>
      </c>
      <c r="E12" s="148">
        <v>11.86</v>
      </c>
      <c r="F12" s="148">
        <v>14.74</v>
      </c>
      <c r="G12" s="148">
        <v>19.82</v>
      </c>
      <c r="H12" s="148">
        <v>23.02</v>
      </c>
      <c r="I12" s="148">
        <v>22.41</v>
      </c>
      <c r="J12" s="148">
        <v>20.5</v>
      </c>
      <c r="K12" s="148">
        <v>12.94</v>
      </c>
      <c r="L12" s="148">
        <v>8.9600000000000009</v>
      </c>
      <c r="M12" s="148">
        <v>6.93</v>
      </c>
      <c r="N12" s="156">
        <f t="shared" si="0"/>
        <v>13.554166666666667</v>
      </c>
    </row>
    <row r="13" spans="1:14" ht="22.5" customHeight="1">
      <c r="A13" s="147">
        <v>2017</v>
      </c>
      <c r="B13" s="148">
        <v>3.38</v>
      </c>
      <c r="C13" s="148">
        <v>8.67</v>
      </c>
      <c r="D13" s="148">
        <v>11.49</v>
      </c>
      <c r="E13" s="148">
        <v>12.58</v>
      </c>
      <c r="F13" s="148">
        <v>15.7</v>
      </c>
      <c r="G13" s="148">
        <v>22.41</v>
      </c>
      <c r="H13" s="148">
        <v>23.3</v>
      </c>
      <c r="I13" s="148">
        <v>23.88</v>
      </c>
      <c r="J13" s="148">
        <v>17.100000000000001</v>
      </c>
      <c r="K13" s="148"/>
      <c r="L13" s="148"/>
      <c r="M13" s="148"/>
      <c r="N13" s="149">
        <f t="shared" si="0"/>
        <v>15.389999999999999</v>
      </c>
    </row>
    <row r="14" spans="1:14" s="152" customFormat="1" ht="20.25" customHeight="1">
      <c r="A14" s="150" t="s">
        <v>59</v>
      </c>
      <c r="B14" s="151">
        <f>AVERAGE(B6:B13)</f>
        <v>5.0587500000000007</v>
      </c>
      <c r="C14" s="151">
        <f t="shared" ref="C14:M14" si="1">AVERAGE(C6:C13)</f>
        <v>5.6212500000000007</v>
      </c>
      <c r="D14" s="151">
        <f t="shared" si="1"/>
        <v>9.5249999999999986</v>
      </c>
      <c r="E14" s="151">
        <f t="shared" si="1"/>
        <v>12.695</v>
      </c>
      <c r="F14" s="151">
        <f t="shared" si="1"/>
        <v>15.59375</v>
      </c>
      <c r="G14" s="151">
        <f t="shared" si="1"/>
        <v>20.37875</v>
      </c>
      <c r="H14" s="151">
        <f t="shared" si="1"/>
        <v>22.803750000000001</v>
      </c>
      <c r="I14" s="151">
        <f t="shared" si="1"/>
        <v>22.262500000000003</v>
      </c>
      <c r="J14" s="151">
        <f t="shared" si="1"/>
        <v>18.586249999999996</v>
      </c>
      <c r="K14" s="151">
        <f t="shared" si="1"/>
        <v>14.152857142857142</v>
      </c>
      <c r="L14" s="151">
        <f t="shared" si="1"/>
        <v>9.5985714285714288</v>
      </c>
      <c r="M14" s="151">
        <f t="shared" si="1"/>
        <v>6.4342857142857142</v>
      </c>
    </row>
    <row r="15" spans="1:14" s="155" customFormat="1" ht="23.25" customHeight="1">
      <c r="A15" s="153" t="s">
        <v>60</v>
      </c>
      <c r="B15" s="154">
        <f>MAX(B6:B13)</f>
        <v>6.89</v>
      </c>
      <c r="C15" s="154">
        <f t="shared" ref="C15:M15" si="2">MAX(C6:C13)</f>
        <v>8.67</v>
      </c>
      <c r="D15" s="154">
        <f t="shared" si="2"/>
        <v>11.72</v>
      </c>
      <c r="E15" s="154">
        <f t="shared" si="2"/>
        <v>14.87</v>
      </c>
      <c r="F15" s="154">
        <f t="shared" si="2"/>
        <v>18</v>
      </c>
      <c r="G15" s="154">
        <f t="shared" si="2"/>
        <v>22.41</v>
      </c>
      <c r="H15" s="154">
        <f t="shared" si="2"/>
        <v>25.94</v>
      </c>
      <c r="I15" s="154">
        <f t="shared" si="2"/>
        <v>23.88</v>
      </c>
      <c r="J15" s="154">
        <f t="shared" si="2"/>
        <v>20.5</v>
      </c>
      <c r="K15" s="154">
        <f t="shared" si="2"/>
        <v>16.600000000000001</v>
      </c>
      <c r="L15" s="154">
        <f t="shared" si="2"/>
        <v>11.14</v>
      </c>
      <c r="M15" s="154">
        <f t="shared" si="2"/>
        <v>9.1</v>
      </c>
    </row>
  </sheetData>
  <mergeCells count="1">
    <mergeCell ref="A2:M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workbookViewId="0">
      <selection activeCell="J156" sqref="J156"/>
    </sheetView>
  </sheetViews>
  <sheetFormatPr baseColWidth="10" defaultRowHeight="12.75"/>
  <cols>
    <col min="1" max="1" width="13.7109375" customWidth="1"/>
    <col min="2" max="4" width="7.7109375" customWidth="1"/>
    <col min="5" max="6" width="6.5703125" bestFit="1" customWidth="1"/>
    <col min="7" max="7" width="6.85546875" bestFit="1" customWidth="1"/>
    <col min="8" max="8" width="6.140625" customWidth="1"/>
    <col min="9" max="9" width="6.5703125" bestFit="1" customWidth="1"/>
    <col min="10" max="10" width="7.5703125" customWidth="1"/>
    <col min="11" max="11" width="6.5703125" bestFit="1" customWidth="1"/>
    <col min="12" max="12" width="9.85546875" customWidth="1"/>
    <col min="13" max="13" width="9.42578125" bestFit="1" customWidth="1"/>
    <col min="14" max="14" width="8.85546875" customWidth="1"/>
    <col min="15" max="16" width="6.5703125" bestFit="1" customWidth="1"/>
    <col min="17" max="17" width="7.7109375" bestFit="1" customWidth="1"/>
    <col min="18" max="18" width="9.5703125" bestFit="1" customWidth="1"/>
    <col min="19" max="19" width="8.85546875" customWidth="1"/>
    <col min="20" max="20" width="8" bestFit="1" customWidth="1"/>
    <col min="21" max="21" width="6.5703125" bestFit="1" customWidth="1"/>
    <col min="22" max="22" width="8.42578125" customWidth="1"/>
    <col min="23" max="23" width="6.5703125" bestFit="1" customWidth="1"/>
    <col min="24" max="24" width="9.28515625" customWidth="1"/>
    <col min="25" max="25" width="7.42578125" customWidth="1"/>
    <col min="26" max="27" width="6.5703125" customWidth="1"/>
    <col min="28" max="29" width="10.85546875" customWidth="1"/>
    <col min="30" max="30" width="6.5703125" customWidth="1"/>
    <col min="31" max="31" width="11.85546875" bestFit="1" customWidth="1"/>
    <col min="32" max="32" width="6" bestFit="1" customWidth="1"/>
  </cols>
  <sheetData>
    <row r="1" spans="1:33" ht="15">
      <c r="A1" s="1" t="s">
        <v>24</v>
      </c>
      <c r="B1" s="1"/>
      <c r="C1" s="1"/>
      <c r="D1" s="1"/>
      <c r="E1" s="1"/>
      <c r="F1" s="1"/>
      <c r="G1" s="81" t="s">
        <v>36</v>
      </c>
      <c r="H1" s="1"/>
      <c r="I1" s="1"/>
      <c r="J1" s="1"/>
      <c r="K1" s="1"/>
      <c r="L1" s="1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</row>
    <row r="2" spans="1:33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3">
      <c r="A3" s="6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12" t="s">
        <v>13</v>
      </c>
      <c r="AC3" s="113" t="s">
        <v>13</v>
      </c>
      <c r="AD3" s="114"/>
      <c r="AE3" s="115" t="s">
        <v>34</v>
      </c>
      <c r="AF3" s="116"/>
      <c r="AG3" s="117"/>
    </row>
    <row r="4" spans="1:33" ht="15.75">
      <c r="A4" s="28"/>
      <c r="B4" s="29">
        <v>1992</v>
      </c>
      <c r="C4" s="29">
        <v>1993</v>
      </c>
      <c r="D4" s="29">
        <v>1994</v>
      </c>
      <c r="E4" s="29">
        <v>1995</v>
      </c>
      <c r="F4" s="29">
        <v>1996</v>
      </c>
      <c r="G4" s="29">
        <v>1997</v>
      </c>
      <c r="H4" s="29">
        <v>1998</v>
      </c>
      <c r="I4" s="29">
        <v>1999</v>
      </c>
      <c r="J4" s="29">
        <v>2000</v>
      </c>
      <c r="K4" s="29">
        <v>2001</v>
      </c>
      <c r="L4" s="29">
        <v>2002</v>
      </c>
      <c r="M4" s="29">
        <v>2003</v>
      </c>
      <c r="N4" s="29">
        <v>2004</v>
      </c>
      <c r="O4" s="29">
        <v>2005</v>
      </c>
      <c r="P4" s="29">
        <v>2006</v>
      </c>
      <c r="Q4" s="29">
        <v>2007</v>
      </c>
      <c r="R4" s="29">
        <v>2008</v>
      </c>
      <c r="S4" s="29">
        <v>2009</v>
      </c>
      <c r="T4" s="29">
        <v>2010</v>
      </c>
      <c r="U4" s="29">
        <v>2011</v>
      </c>
      <c r="V4" s="29">
        <v>2012</v>
      </c>
      <c r="W4" s="29">
        <v>2013</v>
      </c>
      <c r="X4" s="29">
        <v>2014</v>
      </c>
      <c r="Y4" s="29">
        <v>2015</v>
      </c>
      <c r="Z4" s="109">
        <v>2016</v>
      </c>
      <c r="AA4" s="135">
        <v>2017</v>
      </c>
      <c r="AB4" s="118" t="s">
        <v>14</v>
      </c>
      <c r="AC4" s="30" t="s">
        <v>25</v>
      </c>
      <c r="AD4" s="49" t="s">
        <v>31</v>
      </c>
      <c r="AE4" s="49" t="s">
        <v>32</v>
      </c>
      <c r="AF4" s="49" t="s">
        <v>33</v>
      </c>
      <c r="AG4" s="119"/>
    </row>
    <row r="5" spans="1:33">
      <c r="A5" s="25" t="s">
        <v>0</v>
      </c>
      <c r="B5" s="25">
        <v>21.3</v>
      </c>
      <c r="C5" s="25">
        <v>3.8</v>
      </c>
      <c r="D5" s="25">
        <v>188</v>
      </c>
      <c r="E5" s="25">
        <v>72.5</v>
      </c>
      <c r="F5" s="25">
        <v>195</v>
      </c>
      <c r="G5" s="25">
        <v>182.5</v>
      </c>
      <c r="H5" s="25">
        <v>88</v>
      </c>
      <c r="I5" s="25">
        <v>110</v>
      </c>
      <c r="J5" s="25">
        <v>5</v>
      </c>
      <c r="K5" s="25">
        <v>154.5</v>
      </c>
      <c r="L5" s="25">
        <v>44</v>
      </c>
      <c r="M5" s="31">
        <v>54.5</v>
      </c>
      <c r="N5" s="31">
        <v>46.5</v>
      </c>
      <c r="O5" s="31">
        <v>4</v>
      </c>
      <c r="P5" s="32">
        <v>94</v>
      </c>
      <c r="Q5" s="32">
        <v>25.5</v>
      </c>
      <c r="R5" s="32">
        <v>175</v>
      </c>
      <c r="S5" s="32">
        <v>34</v>
      </c>
      <c r="T5" s="32">
        <v>44</v>
      </c>
      <c r="U5" s="32">
        <v>44</v>
      </c>
      <c r="V5" s="32">
        <v>13</v>
      </c>
      <c r="W5" s="32">
        <v>45.5</v>
      </c>
      <c r="X5" s="32">
        <v>222</v>
      </c>
      <c r="Y5" s="32">
        <v>106.5</v>
      </c>
      <c r="Z5" s="110">
        <v>49</v>
      </c>
      <c r="AA5" s="136">
        <v>32</v>
      </c>
      <c r="AB5" s="120">
        <v>84</v>
      </c>
      <c r="AC5" s="26">
        <v>85.4</v>
      </c>
      <c r="AD5" s="31">
        <f>MIN(B5:AA5)</f>
        <v>3.8</v>
      </c>
      <c r="AE5" s="51">
        <f t="shared" ref="AE5:AE16" si="0">AVERAGE(B5:AA5)</f>
        <v>79.003846153846155</v>
      </c>
      <c r="AF5" s="31">
        <f>MAX(B5:AA5)</f>
        <v>222</v>
      </c>
      <c r="AG5" s="121" t="s">
        <v>0</v>
      </c>
    </row>
    <row r="6" spans="1:33">
      <c r="A6" s="25" t="s">
        <v>1</v>
      </c>
      <c r="B6" s="25">
        <v>30.8</v>
      </c>
      <c r="C6" s="25">
        <v>6.4</v>
      </c>
      <c r="D6" s="25">
        <v>162.80000000000001</v>
      </c>
      <c r="E6" s="25">
        <v>35</v>
      </c>
      <c r="F6" s="25">
        <v>87.3</v>
      </c>
      <c r="G6" s="25">
        <v>7</v>
      </c>
      <c r="H6" s="25">
        <v>9</v>
      </c>
      <c r="I6" s="25">
        <v>1</v>
      </c>
      <c r="J6" s="25">
        <v>7.5</v>
      </c>
      <c r="K6" s="25">
        <v>52</v>
      </c>
      <c r="L6" s="25">
        <v>57.5</v>
      </c>
      <c r="M6" s="31">
        <v>2.5</v>
      </c>
      <c r="N6" s="31">
        <v>64.5</v>
      </c>
      <c r="O6" s="31">
        <v>5</v>
      </c>
      <c r="P6" s="32">
        <v>28.5</v>
      </c>
      <c r="Q6" s="32">
        <v>39</v>
      </c>
      <c r="R6" s="32">
        <v>30.5</v>
      </c>
      <c r="S6" s="32">
        <v>104.5</v>
      </c>
      <c r="T6" s="32">
        <v>108.5</v>
      </c>
      <c r="U6" s="32">
        <v>27.5</v>
      </c>
      <c r="V6" s="32">
        <v>0</v>
      </c>
      <c r="W6" s="32">
        <v>15.5</v>
      </c>
      <c r="X6" s="32">
        <v>142</v>
      </c>
      <c r="Y6" s="32">
        <v>50.5</v>
      </c>
      <c r="Z6" s="110">
        <v>96</v>
      </c>
      <c r="AA6" s="136">
        <v>56</v>
      </c>
      <c r="AB6" s="120">
        <v>81</v>
      </c>
      <c r="AC6" s="26">
        <v>63.6</v>
      </c>
      <c r="AD6" s="31">
        <f t="shared" ref="AD6:AD16" si="1">MIN(B6:AA6)</f>
        <v>0</v>
      </c>
      <c r="AE6" s="51">
        <f t="shared" si="0"/>
        <v>47.184615384615384</v>
      </c>
      <c r="AF6" s="31">
        <f>MAX(B6:AA6)</f>
        <v>162.80000000000001</v>
      </c>
      <c r="AG6" s="121" t="s">
        <v>1</v>
      </c>
    </row>
    <row r="7" spans="1:33">
      <c r="A7" s="25" t="s">
        <v>2</v>
      </c>
      <c r="B7" s="25">
        <v>44.1</v>
      </c>
      <c r="C7" s="25">
        <v>9.8000000000000007</v>
      </c>
      <c r="D7" s="25">
        <v>6.9</v>
      </c>
      <c r="E7" s="25">
        <v>5</v>
      </c>
      <c r="F7" s="25">
        <v>46.9</v>
      </c>
      <c r="G7" s="25">
        <v>0.5</v>
      </c>
      <c r="H7" s="25">
        <v>10</v>
      </c>
      <c r="I7" s="25">
        <v>79</v>
      </c>
      <c r="J7" s="25">
        <v>38</v>
      </c>
      <c r="K7" s="25">
        <v>142.5</v>
      </c>
      <c r="L7" s="25">
        <v>69.5</v>
      </c>
      <c r="M7" s="31">
        <v>13</v>
      </c>
      <c r="N7" s="31">
        <v>42</v>
      </c>
      <c r="O7" s="31">
        <v>9.5</v>
      </c>
      <c r="P7" s="32">
        <v>56.5</v>
      </c>
      <c r="Q7" s="32">
        <v>21</v>
      </c>
      <c r="R7" s="32">
        <v>46.5</v>
      </c>
      <c r="S7" s="32">
        <v>29.5</v>
      </c>
      <c r="T7" s="32">
        <v>70</v>
      </c>
      <c r="U7" s="32">
        <v>85.5</v>
      </c>
      <c r="V7" s="32">
        <v>13</v>
      </c>
      <c r="W7" s="32">
        <v>128</v>
      </c>
      <c r="X7" s="32">
        <v>36</v>
      </c>
      <c r="Y7" s="32">
        <v>25</v>
      </c>
      <c r="Z7" s="110">
        <v>68</v>
      </c>
      <c r="AA7" s="136">
        <v>72.5</v>
      </c>
      <c r="AB7" s="120">
        <v>69</v>
      </c>
      <c r="AC7" s="26">
        <v>57.8</v>
      </c>
      <c r="AD7" s="31">
        <f t="shared" si="1"/>
        <v>0.5</v>
      </c>
      <c r="AE7" s="51">
        <f t="shared" si="0"/>
        <v>44.930769230769229</v>
      </c>
      <c r="AF7" s="31">
        <f t="shared" ref="AF7:AF16" si="2">MAX(B7:AA7)</f>
        <v>142.5</v>
      </c>
      <c r="AG7" s="121" t="s">
        <v>2</v>
      </c>
    </row>
    <row r="8" spans="1:33">
      <c r="A8" s="25" t="s">
        <v>3</v>
      </c>
      <c r="B8" s="25">
        <v>26.3</v>
      </c>
      <c r="C8" s="25">
        <v>156.6</v>
      </c>
      <c r="D8" s="25">
        <v>91.5</v>
      </c>
      <c r="E8" s="25">
        <v>111.5</v>
      </c>
      <c r="F8" s="25">
        <v>77.7</v>
      </c>
      <c r="G8" s="25">
        <v>7.5</v>
      </c>
      <c r="H8" s="25">
        <v>202.5</v>
      </c>
      <c r="I8" s="25">
        <v>41.5</v>
      </c>
      <c r="J8" s="25">
        <v>132</v>
      </c>
      <c r="K8" s="25">
        <v>28.5</v>
      </c>
      <c r="L8" s="25">
        <v>35</v>
      </c>
      <c r="M8" s="31">
        <v>82</v>
      </c>
      <c r="N8" s="31">
        <v>72.5</v>
      </c>
      <c r="O8" s="31">
        <v>144</v>
      </c>
      <c r="P8" s="32">
        <v>35.5</v>
      </c>
      <c r="Q8" s="32">
        <v>29.5</v>
      </c>
      <c r="R8" s="32">
        <v>136</v>
      </c>
      <c r="S8" s="32">
        <v>96</v>
      </c>
      <c r="T8" s="32">
        <v>43</v>
      </c>
      <c r="U8" s="32">
        <v>4</v>
      </c>
      <c r="V8" s="32">
        <v>136.5</v>
      </c>
      <c r="W8" s="32">
        <v>80.5</v>
      </c>
      <c r="X8" s="32">
        <v>28</v>
      </c>
      <c r="Y8" s="32">
        <v>81.5</v>
      </c>
      <c r="Z8" s="110">
        <v>113.5</v>
      </c>
      <c r="AA8" s="136">
        <v>48</v>
      </c>
      <c r="AB8" s="120">
        <v>81</v>
      </c>
      <c r="AC8" s="26">
        <v>85.1</v>
      </c>
      <c r="AD8" s="31">
        <f t="shared" si="1"/>
        <v>4</v>
      </c>
      <c r="AE8" s="51">
        <f t="shared" si="0"/>
        <v>78.503846153846155</v>
      </c>
      <c r="AF8" s="31">
        <f t="shared" si="2"/>
        <v>202.5</v>
      </c>
      <c r="AG8" s="121" t="s">
        <v>3</v>
      </c>
    </row>
    <row r="9" spans="1:33">
      <c r="A9" s="25" t="s">
        <v>4</v>
      </c>
      <c r="B9" s="25">
        <v>134.69999999999999</v>
      </c>
      <c r="C9" s="25">
        <v>98.6</v>
      </c>
      <c r="D9" s="25">
        <v>98.7</v>
      </c>
      <c r="E9" s="25">
        <v>34.1</v>
      </c>
      <c r="F9" s="25">
        <v>82.7</v>
      </c>
      <c r="G9" s="25">
        <v>96.5</v>
      </c>
      <c r="H9" s="25">
        <v>259.5</v>
      </c>
      <c r="I9" s="25">
        <v>131</v>
      </c>
      <c r="J9" s="25">
        <v>56</v>
      </c>
      <c r="K9" s="25">
        <v>85.5</v>
      </c>
      <c r="L9" s="25">
        <v>86</v>
      </c>
      <c r="M9" s="31">
        <v>23.5</v>
      </c>
      <c r="N9" s="31">
        <v>26</v>
      </c>
      <c r="O9" s="31">
        <v>46.5</v>
      </c>
      <c r="P9" s="32">
        <v>83.5</v>
      </c>
      <c r="Q9" s="32">
        <v>130.5</v>
      </c>
      <c r="R9" s="32">
        <v>191</v>
      </c>
      <c r="S9" s="32">
        <v>45</v>
      </c>
      <c r="T9" s="32">
        <v>145.5</v>
      </c>
      <c r="U9" s="32">
        <v>26</v>
      </c>
      <c r="V9" s="32">
        <v>69.5</v>
      </c>
      <c r="W9" s="32">
        <v>151</v>
      </c>
      <c r="X9" s="32">
        <v>26</v>
      </c>
      <c r="Y9" s="32">
        <v>7</v>
      </c>
      <c r="Z9" s="110">
        <v>109</v>
      </c>
      <c r="AA9" s="136">
        <v>98.5</v>
      </c>
      <c r="AB9" s="120">
        <v>89</v>
      </c>
      <c r="AC9" s="26">
        <v>94.8</v>
      </c>
      <c r="AD9" s="31">
        <f t="shared" si="1"/>
        <v>7</v>
      </c>
      <c r="AE9" s="51">
        <f t="shared" si="0"/>
        <v>90.069230769230771</v>
      </c>
      <c r="AF9" s="31">
        <f t="shared" si="2"/>
        <v>259.5</v>
      </c>
      <c r="AG9" s="121" t="s">
        <v>4</v>
      </c>
    </row>
    <row r="10" spans="1:33">
      <c r="A10" s="25" t="s">
        <v>5</v>
      </c>
      <c r="B10" s="25">
        <v>252.8</v>
      </c>
      <c r="C10" s="25">
        <v>48.4</v>
      </c>
      <c r="D10" s="25">
        <v>31.2</v>
      </c>
      <c r="E10" s="25">
        <v>29.3</v>
      </c>
      <c r="F10" s="25">
        <v>146</v>
      </c>
      <c r="G10" s="25">
        <v>117.5</v>
      </c>
      <c r="H10" s="25">
        <v>54</v>
      </c>
      <c r="I10" s="25">
        <v>111.5</v>
      </c>
      <c r="J10" s="25">
        <v>91.5</v>
      </c>
      <c r="K10" s="25">
        <v>56</v>
      </c>
      <c r="L10" s="25">
        <v>100.5</v>
      </c>
      <c r="M10" s="31">
        <v>40</v>
      </c>
      <c r="N10" s="31">
        <v>9</v>
      </c>
      <c r="O10" s="31">
        <v>32.5</v>
      </c>
      <c r="P10" s="32">
        <v>7.5</v>
      </c>
      <c r="Q10" s="32">
        <v>85.5</v>
      </c>
      <c r="R10" s="32">
        <v>51</v>
      </c>
      <c r="S10" s="32">
        <v>61.5</v>
      </c>
      <c r="T10" s="32">
        <v>76.5</v>
      </c>
      <c r="U10" s="32">
        <v>46</v>
      </c>
      <c r="V10" s="32">
        <v>29</v>
      </c>
      <c r="W10" s="32">
        <v>34.5</v>
      </c>
      <c r="X10" s="32">
        <v>57</v>
      </c>
      <c r="Y10" s="32">
        <v>92.5</v>
      </c>
      <c r="Z10" s="110">
        <v>30.5</v>
      </c>
      <c r="AA10" s="136">
        <v>40.5</v>
      </c>
      <c r="AB10" s="120">
        <v>64</v>
      </c>
      <c r="AC10" s="26">
        <v>70.900000000000006</v>
      </c>
      <c r="AD10" s="31">
        <f t="shared" si="1"/>
        <v>7.5</v>
      </c>
      <c r="AE10" s="51">
        <f t="shared" si="0"/>
        <v>66.623076923076923</v>
      </c>
      <c r="AF10" s="31">
        <f t="shared" si="2"/>
        <v>252.8</v>
      </c>
      <c r="AG10" s="121" t="s">
        <v>5</v>
      </c>
    </row>
    <row r="11" spans="1:33">
      <c r="A11" s="25" t="s">
        <v>6</v>
      </c>
      <c r="B11" s="25">
        <v>50.7</v>
      </c>
      <c r="C11" s="25">
        <v>107.5</v>
      </c>
      <c r="D11" s="25">
        <v>35.1</v>
      </c>
      <c r="E11" s="25">
        <v>49.7</v>
      </c>
      <c r="F11" s="25">
        <v>74.900000000000006</v>
      </c>
      <c r="G11" s="25">
        <v>84.5</v>
      </c>
      <c r="H11" s="25">
        <v>24</v>
      </c>
      <c r="I11" s="25">
        <v>16</v>
      </c>
      <c r="J11" s="25">
        <v>28.5</v>
      </c>
      <c r="K11" s="25">
        <v>64.5</v>
      </c>
      <c r="L11" s="25">
        <v>113</v>
      </c>
      <c r="M11" s="31">
        <v>31.5</v>
      </c>
      <c r="N11" s="31">
        <v>13.5</v>
      </c>
      <c r="O11" s="31">
        <v>4.5</v>
      </c>
      <c r="P11" s="32">
        <v>88</v>
      </c>
      <c r="Q11" s="32">
        <v>69.5</v>
      </c>
      <c r="R11" s="32">
        <v>54.5</v>
      </c>
      <c r="S11" s="32">
        <v>17</v>
      </c>
      <c r="T11" s="32">
        <v>22</v>
      </c>
      <c r="U11" s="32">
        <v>96</v>
      </c>
      <c r="V11" s="32">
        <v>50</v>
      </c>
      <c r="W11" s="32">
        <v>133</v>
      </c>
      <c r="X11" s="32">
        <v>131</v>
      </c>
      <c r="Y11" s="32">
        <v>5</v>
      </c>
      <c r="Z11" s="110">
        <v>85</v>
      </c>
      <c r="AA11" s="136">
        <v>50.5</v>
      </c>
      <c r="AB11" s="120">
        <v>36</v>
      </c>
      <c r="AC11" s="26">
        <v>43.5</v>
      </c>
      <c r="AD11" s="31">
        <f t="shared" si="1"/>
        <v>4.5</v>
      </c>
      <c r="AE11" s="51">
        <f t="shared" si="0"/>
        <v>57.669230769230772</v>
      </c>
      <c r="AF11" s="31">
        <f t="shared" si="2"/>
        <v>133</v>
      </c>
      <c r="AG11" s="121" t="s">
        <v>6</v>
      </c>
    </row>
    <row r="12" spans="1:33">
      <c r="A12" s="25" t="s">
        <v>7</v>
      </c>
      <c r="B12" s="25">
        <v>58.2</v>
      </c>
      <c r="C12" s="25">
        <v>28.6</v>
      </c>
      <c r="D12" s="25">
        <v>43.9</v>
      </c>
      <c r="E12" s="25">
        <v>18.899999999999999</v>
      </c>
      <c r="F12" s="25">
        <v>73.5</v>
      </c>
      <c r="G12" s="25">
        <v>96.5</v>
      </c>
      <c r="H12" s="25">
        <v>37</v>
      </c>
      <c r="I12" s="25">
        <v>79</v>
      </c>
      <c r="J12" s="25">
        <v>28.5</v>
      </c>
      <c r="K12" s="25">
        <v>26</v>
      </c>
      <c r="L12" s="25">
        <v>88</v>
      </c>
      <c r="M12" s="31">
        <v>39</v>
      </c>
      <c r="N12" s="31">
        <v>146.5</v>
      </c>
      <c r="O12" s="31">
        <v>26.5</v>
      </c>
      <c r="P12" s="32">
        <v>72.5</v>
      </c>
      <c r="Q12" s="32">
        <v>59.5</v>
      </c>
      <c r="R12" s="32">
        <v>95.5</v>
      </c>
      <c r="S12" s="32">
        <v>23.5</v>
      </c>
      <c r="T12" s="32">
        <v>53</v>
      </c>
      <c r="U12" s="32">
        <v>116.5</v>
      </c>
      <c r="V12" s="32">
        <v>40</v>
      </c>
      <c r="W12" s="32">
        <v>40.5</v>
      </c>
      <c r="X12" s="32">
        <v>92</v>
      </c>
      <c r="Y12" s="32">
        <v>72.5</v>
      </c>
      <c r="Z12" s="110">
        <v>23.5</v>
      </c>
      <c r="AA12" s="136">
        <v>15</v>
      </c>
      <c r="AB12" s="120">
        <v>72</v>
      </c>
      <c r="AC12" s="26">
        <v>59.2</v>
      </c>
      <c r="AD12" s="31">
        <f t="shared" si="1"/>
        <v>15</v>
      </c>
      <c r="AE12" s="51">
        <f t="shared" si="0"/>
        <v>57.465384615384615</v>
      </c>
      <c r="AF12" s="31">
        <f>MAX(B12:AA12)</f>
        <v>146.5</v>
      </c>
      <c r="AG12" s="121" t="s">
        <v>7</v>
      </c>
    </row>
    <row r="13" spans="1:33">
      <c r="A13" s="25" t="s">
        <v>8</v>
      </c>
      <c r="B13" s="25">
        <v>128.1</v>
      </c>
      <c r="C13" s="25">
        <v>317.2</v>
      </c>
      <c r="D13" s="25">
        <v>350.6</v>
      </c>
      <c r="E13" s="25">
        <v>224.9</v>
      </c>
      <c r="F13" s="25">
        <v>37.5</v>
      </c>
      <c r="G13" s="25">
        <v>21</v>
      </c>
      <c r="H13" s="25">
        <v>179</v>
      </c>
      <c r="I13" s="25">
        <v>163</v>
      </c>
      <c r="J13" s="25">
        <v>189.5</v>
      </c>
      <c r="K13" s="25">
        <v>98</v>
      </c>
      <c r="L13" s="25">
        <v>214.5</v>
      </c>
      <c r="M13" s="31">
        <v>135.5</v>
      </c>
      <c r="N13" s="31">
        <v>30.5</v>
      </c>
      <c r="O13" s="31">
        <v>108</v>
      </c>
      <c r="P13" s="32">
        <v>130.5</v>
      </c>
      <c r="Q13" s="32">
        <v>38</v>
      </c>
      <c r="R13" s="32">
        <v>225</v>
      </c>
      <c r="S13" s="32">
        <v>31.5</v>
      </c>
      <c r="T13" s="33">
        <v>153</v>
      </c>
      <c r="U13" s="33">
        <v>60</v>
      </c>
      <c r="V13" s="33">
        <v>77.5</v>
      </c>
      <c r="W13" s="33">
        <v>130</v>
      </c>
      <c r="X13" s="33">
        <v>203</v>
      </c>
      <c r="Y13" s="33">
        <v>208.5</v>
      </c>
      <c r="Z13" s="111">
        <v>105.5</v>
      </c>
      <c r="AA13" s="137">
        <v>20</v>
      </c>
      <c r="AB13" s="120">
        <v>114</v>
      </c>
      <c r="AC13" s="26">
        <v>130.19999999999999</v>
      </c>
      <c r="AD13" s="31">
        <f t="shared" si="1"/>
        <v>20</v>
      </c>
      <c r="AE13" s="51">
        <f t="shared" si="0"/>
        <v>137.6846153846154</v>
      </c>
      <c r="AF13" s="31">
        <f t="shared" si="2"/>
        <v>350.6</v>
      </c>
      <c r="AG13" s="121" t="s">
        <v>8</v>
      </c>
    </row>
    <row r="14" spans="1:33">
      <c r="A14" s="25" t="s">
        <v>9</v>
      </c>
      <c r="B14" s="25">
        <v>134</v>
      </c>
      <c r="C14" s="25">
        <v>135.9</v>
      </c>
      <c r="D14" s="25">
        <v>191.5</v>
      </c>
      <c r="E14" s="25">
        <v>243.5</v>
      </c>
      <c r="F14" s="25">
        <v>64</v>
      </c>
      <c r="G14" s="25">
        <v>85</v>
      </c>
      <c r="H14" s="25">
        <v>26.5</v>
      </c>
      <c r="I14" s="25">
        <v>156.5</v>
      </c>
      <c r="J14" s="25">
        <v>201</v>
      </c>
      <c r="K14" s="25">
        <v>196</v>
      </c>
      <c r="L14" s="25">
        <v>114</v>
      </c>
      <c r="M14" s="31">
        <v>94</v>
      </c>
      <c r="N14" s="31">
        <v>338</v>
      </c>
      <c r="O14" s="31">
        <v>229</v>
      </c>
      <c r="P14" s="32">
        <v>91</v>
      </c>
      <c r="Q14" s="32">
        <v>17.5</v>
      </c>
      <c r="R14" s="32">
        <v>255.5</v>
      </c>
      <c r="S14" s="32">
        <v>164.5</v>
      </c>
      <c r="T14" s="33">
        <v>201.5</v>
      </c>
      <c r="U14" s="33">
        <v>63</v>
      </c>
      <c r="V14" s="33">
        <v>84.5</v>
      </c>
      <c r="W14" s="33">
        <v>204</v>
      </c>
      <c r="X14" s="33">
        <v>138</v>
      </c>
      <c r="Y14" s="33">
        <v>137</v>
      </c>
      <c r="Z14" s="111">
        <v>205</v>
      </c>
      <c r="AA14" s="137"/>
      <c r="AB14" s="120">
        <v>150</v>
      </c>
      <c r="AC14" s="26">
        <v>153.5</v>
      </c>
      <c r="AD14" s="31">
        <f t="shared" si="1"/>
        <v>17.5</v>
      </c>
      <c r="AE14" s="51">
        <f t="shared" si="0"/>
        <v>150.816</v>
      </c>
      <c r="AF14" s="31">
        <f t="shared" si="2"/>
        <v>338</v>
      </c>
      <c r="AG14" s="121" t="s">
        <v>9</v>
      </c>
    </row>
    <row r="15" spans="1:33">
      <c r="A15" s="25" t="s">
        <v>10</v>
      </c>
      <c r="B15" s="25">
        <v>51</v>
      </c>
      <c r="C15" s="25">
        <v>88.6</v>
      </c>
      <c r="D15" s="25">
        <v>157</v>
      </c>
      <c r="E15" s="25">
        <v>141.4</v>
      </c>
      <c r="F15" s="25">
        <v>285</v>
      </c>
      <c r="G15" s="25">
        <v>109</v>
      </c>
      <c r="H15" s="25">
        <v>32.5</v>
      </c>
      <c r="I15" s="25">
        <v>63.5</v>
      </c>
      <c r="J15" s="25">
        <v>197.5</v>
      </c>
      <c r="K15" s="25">
        <v>8.5</v>
      </c>
      <c r="L15" s="25">
        <v>343</v>
      </c>
      <c r="M15" s="31">
        <v>126</v>
      </c>
      <c r="N15" s="31">
        <v>98.5</v>
      </c>
      <c r="O15" s="31">
        <v>52.5</v>
      </c>
      <c r="P15" s="32">
        <v>165</v>
      </c>
      <c r="Q15" s="32">
        <v>122.5</v>
      </c>
      <c r="R15" s="32">
        <v>124.5</v>
      </c>
      <c r="S15" s="32">
        <v>82.5</v>
      </c>
      <c r="T15" s="32">
        <v>114.5</v>
      </c>
      <c r="U15" s="32">
        <v>183.5</v>
      </c>
      <c r="V15" s="32">
        <v>136.5</v>
      </c>
      <c r="W15" s="32">
        <v>22</v>
      </c>
      <c r="X15" s="32">
        <v>390</v>
      </c>
      <c r="Y15" s="32">
        <v>51.5</v>
      </c>
      <c r="Z15" s="110">
        <v>168</v>
      </c>
      <c r="AA15" s="136"/>
      <c r="AB15" s="120">
        <v>90</v>
      </c>
      <c r="AC15" s="26">
        <v>92.3</v>
      </c>
      <c r="AD15" s="31">
        <f t="shared" si="1"/>
        <v>8.5</v>
      </c>
      <c r="AE15" s="51">
        <f t="shared" si="0"/>
        <v>132.58000000000001</v>
      </c>
      <c r="AF15" s="31">
        <f t="shared" si="2"/>
        <v>390</v>
      </c>
      <c r="AG15" s="121" t="s">
        <v>10</v>
      </c>
    </row>
    <row r="16" spans="1:33">
      <c r="A16" s="25" t="s">
        <v>11</v>
      </c>
      <c r="B16" s="25">
        <v>69.099999999999994</v>
      </c>
      <c r="C16" s="25">
        <v>20.399999999999999</v>
      </c>
      <c r="D16" s="25">
        <v>25</v>
      </c>
      <c r="E16" s="25">
        <v>90.2</v>
      </c>
      <c r="F16" s="25">
        <v>139.5</v>
      </c>
      <c r="G16" s="25">
        <v>125</v>
      </c>
      <c r="H16" s="25">
        <v>60.5</v>
      </c>
      <c r="I16" s="25">
        <v>28</v>
      </c>
      <c r="J16" s="25">
        <v>126.5</v>
      </c>
      <c r="K16" s="25">
        <v>2</v>
      </c>
      <c r="L16" s="25">
        <v>109.5</v>
      </c>
      <c r="M16" s="31">
        <v>242.5</v>
      </c>
      <c r="N16" s="31">
        <v>25.5</v>
      </c>
      <c r="O16" s="31">
        <v>22</v>
      </c>
      <c r="P16" s="32">
        <v>60.5</v>
      </c>
      <c r="Q16" s="32">
        <v>9</v>
      </c>
      <c r="R16" s="32">
        <v>159</v>
      </c>
      <c r="S16" s="32">
        <v>97.5</v>
      </c>
      <c r="T16" s="32">
        <v>108</v>
      </c>
      <c r="U16" s="32">
        <v>11</v>
      </c>
      <c r="V16" s="32">
        <v>73.5</v>
      </c>
      <c r="W16" s="32">
        <v>137</v>
      </c>
      <c r="X16" s="32">
        <v>14</v>
      </c>
      <c r="Y16" s="32">
        <v>24</v>
      </c>
      <c r="Z16" s="110">
        <v>19</v>
      </c>
      <c r="AA16" s="136"/>
      <c r="AB16" s="120">
        <v>74</v>
      </c>
      <c r="AC16" s="26">
        <v>81.5</v>
      </c>
      <c r="AD16" s="31">
        <f t="shared" si="1"/>
        <v>2</v>
      </c>
      <c r="AE16" s="51">
        <f t="shared" si="0"/>
        <v>71.927999999999997</v>
      </c>
      <c r="AF16" s="31">
        <f t="shared" si="2"/>
        <v>242.5</v>
      </c>
      <c r="AG16" s="121" t="s">
        <v>11</v>
      </c>
    </row>
    <row r="17" spans="1:33">
      <c r="A17" s="25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20"/>
      <c r="AC17" s="26"/>
      <c r="AD17" s="31"/>
      <c r="AE17" s="51"/>
      <c r="AF17" s="31"/>
      <c r="AG17" s="119"/>
    </row>
    <row r="18" spans="1:33" ht="15.75" thickBot="1">
      <c r="A18" s="34" t="s">
        <v>12</v>
      </c>
      <c r="B18" s="35">
        <f>SUM(B5:B16)</f>
        <v>1001.1000000000001</v>
      </c>
      <c r="C18" s="35">
        <f t="shared" ref="C18:L18" si="3">SUM(C5:C16)</f>
        <v>1021.8</v>
      </c>
      <c r="D18" s="35">
        <f t="shared" si="3"/>
        <v>1382.2</v>
      </c>
      <c r="E18" s="35">
        <f t="shared" si="3"/>
        <v>1056</v>
      </c>
      <c r="F18" s="35">
        <f t="shared" si="3"/>
        <v>1310</v>
      </c>
      <c r="G18" s="35">
        <f t="shared" si="3"/>
        <v>932.5</v>
      </c>
      <c r="H18" s="35">
        <f t="shared" si="3"/>
        <v>982.5</v>
      </c>
      <c r="I18" s="35">
        <f t="shared" si="3"/>
        <v>980</v>
      </c>
      <c r="J18" s="35">
        <f t="shared" si="3"/>
        <v>1101.5</v>
      </c>
      <c r="K18" s="35">
        <f t="shared" si="3"/>
        <v>914</v>
      </c>
      <c r="L18" s="35">
        <f t="shared" si="3"/>
        <v>1374.5</v>
      </c>
      <c r="M18" s="35">
        <f t="shared" ref="M18:AB18" si="4">SUM(M5:M16)</f>
        <v>884</v>
      </c>
      <c r="N18" s="35">
        <f t="shared" si="4"/>
        <v>913</v>
      </c>
      <c r="O18" s="35">
        <f t="shared" si="4"/>
        <v>684</v>
      </c>
      <c r="P18" s="35">
        <f t="shared" si="4"/>
        <v>913</v>
      </c>
      <c r="Q18" s="35">
        <f t="shared" si="4"/>
        <v>647</v>
      </c>
      <c r="R18" s="35">
        <f t="shared" si="4"/>
        <v>1544</v>
      </c>
      <c r="S18" s="35">
        <f t="shared" si="4"/>
        <v>787</v>
      </c>
      <c r="T18" s="35">
        <f t="shared" ref="T18:AA18" si="5">SUM(T5:T16)</f>
        <v>1139.5</v>
      </c>
      <c r="U18" s="35">
        <f t="shared" si="5"/>
        <v>763</v>
      </c>
      <c r="V18" s="35">
        <f t="shared" si="5"/>
        <v>723</v>
      </c>
      <c r="W18" s="35">
        <f t="shared" si="5"/>
        <v>1121.5</v>
      </c>
      <c r="X18" s="35">
        <f t="shared" si="5"/>
        <v>1479</v>
      </c>
      <c r="Y18" s="35">
        <f t="shared" si="5"/>
        <v>861.5</v>
      </c>
      <c r="Z18" s="35">
        <f t="shared" si="5"/>
        <v>1072</v>
      </c>
      <c r="AA18" s="139">
        <f t="shared" si="5"/>
        <v>433</v>
      </c>
      <c r="AB18" s="122">
        <f t="shared" si="4"/>
        <v>1004</v>
      </c>
      <c r="AC18" s="123">
        <f>SUM(AC5:AC16)</f>
        <v>1017.8</v>
      </c>
      <c r="AD18" s="124">
        <f>MIN(B17:Z18)</f>
        <v>647</v>
      </c>
      <c r="AE18" s="125">
        <f>AVERAGE(B18:Z18)</f>
        <v>1023.5039999999999</v>
      </c>
      <c r="AF18" s="124">
        <f>MAX(B18:Z18)</f>
        <v>1544</v>
      </c>
      <c r="AG18" s="126" t="s">
        <v>55</v>
      </c>
    </row>
    <row r="19" spans="1:33" ht="15">
      <c r="A19" s="127" t="s">
        <v>29</v>
      </c>
      <c r="B19" s="128">
        <f t="shared" ref="B19:K19" si="6">B18/$AB18</f>
        <v>0.99711155378486072</v>
      </c>
      <c r="C19" s="128">
        <f t="shared" si="6"/>
        <v>1.0177290836653385</v>
      </c>
      <c r="D19" s="128">
        <f t="shared" si="6"/>
        <v>1.3766932270916334</v>
      </c>
      <c r="E19" s="128">
        <f t="shared" si="6"/>
        <v>1.0517928286852589</v>
      </c>
      <c r="F19" s="128">
        <f t="shared" si="6"/>
        <v>1.3047808764940239</v>
      </c>
      <c r="G19" s="128">
        <f t="shared" si="6"/>
        <v>0.92878486055776888</v>
      </c>
      <c r="H19" s="128">
        <f t="shared" si="6"/>
        <v>0.97858565737051795</v>
      </c>
      <c r="I19" s="128">
        <f t="shared" si="6"/>
        <v>0.9760956175298805</v>
      </c>
      <c r="J19" s="128">
        <f t="shared" si="6"/>
        <v>1.0971115537848606</v>
      </c>
      <c r="K19" s="128">
        <f t="shared" si="6"/>
        <v>0.91035856573705176</v>
      </c>
      <c r="L19" s="128">
        <f>L18/$AB18</f>
        <v>1.3690239043824701</v>
      </c>
      <c r="M19" s="128">
        <f>M18/$AB18</f>
        <v>0.88047808764940239</v>
      </c>
      <c r="N19" s="128">
        <f t="shared" ref="N19:Y19" si="7">N18/$AB18</f>
        <v>0.90936254980079678</v>
      </c>
      <c r="O19" s="128">
        <f t="shared" si="7"/>
        <v>0.68127490039840632</v>
      </c>
      <c r="P19" s="128">
        <f t="shared" si="7"/>
        <v>0.90936254980079678</v>
      </c>
      <c r="Q19" s="128">
        <f t="shared" si="7"/>
        <v>0.64442231075697209</v>
      </c>
      <c r="R19" s="128">
        <f t="shared" si="7"/>
        <v>1.5378486055776892</v>
      </c>
      <c r="S19" s="128">
        <f t="shared" si="7"/>
        <v>0.78386454183266929</v>
      </c>
      <c r="T19" s="128">
        <f t="shared" si="7"/>
        <v>1.1349601593625498</v>
      </c>
      <c r="U19" s="128">
        <f t="shared" si="7"/>
        <v>0.75996015936254979</v>
      </c>
      <c r="V19" s="128">
        <f t="shared" si="7"/>
        <v>0.72011952191235062</v>
      </c>
      <c r="W19" s="128">
        <f t="shared" si="7"/>
        <v>1.1170318725099602</v>
      </c>
      <c r="X19" s="128">
        <f t="shared" si="7"/>
        <v>1.4731075697211156</v>
      </c>
      <c r="Y19" s="128">
        <f t="shared" si="7"/>
        <v>0.85806772908366535</v>
      </c>
      <c r="Z19" s="128">
        <f t="shared" ref="Z19" si="8">Z18/$AB18</f>
        <v>1.0677290836653386</v>
      </c>
      <c r="AA19" s="72"/>
      <c r="AB19" s="10"/>
      <c r="AC19" s="10"/>
      <c r="AD19" s="2"/>
      <c r="AE19" s="2"/>
    </row>
    <row r="20" spans="1:33" ht="15">
      <c r="A20" s="129" t="s">
        <v>30</v>
      </c>
      <c r="B20" s="130">
        <f t="shared" ref="B20:L20" si="9">B18/$AC18</f>
        <v>0.98359206130870525</v>
      </c>
      <c r="C20" s="130">
        <f t="shared" si="9"/>
        <v>1.0039300451955198</v>
      </c>
      <c r="D20" s="130">
        <f t="shared" si="9"/>
        <v>1.3580271173118492</v>
      </c>
      <c r="E20" s="130">
        <f t="shared" si="9"/>
        <v>1.0375319316172136</v>
      </c>
      <c r="F20" s="130">
        <f t="shared" si="9"/>
        <v>1.2870898015327177</v>
      </c>
      <c r="G20" s="130">
        <f t="shared" si="9"/>
        <v>0.91619178620554143</v>
      </c>
      <c r="H20" s="130">
        <f t="shared" si="9"/>
        <v>0.96531735114953832</v>
      </c>
      <c r="I20" s="130">
        <f t="shared" si="9"/>
        <v>0.96286107290233847</v>
      </c>
      <c r="J20" s="130">
        <f t="shared" si="9"/>
        <v>1.0822361957162507</v>
      </c>
      <c r="K20" s="130">
        <f t="shared" si="9"/>
        <v>0.89801532717626253</v>
      </c>
      <c r="L20" s="130">
        <f t="shared" si="9"/>
        <v>1.3504617803104737</v>
      </c>
      <c r="M20" s="130">
        <f>M18/$AC18</f>
        <v>0.86853998820986444</v>
      </c>
      <c r="N20" s="130">
        <f t="shared" ref="N20:X20" si="10">N18/$AC18</f>
        <v>0.89703281587738259</v>
      </c>
      <c r="O20" s="130">
        <f t="shared" si="10"/>
        <v>0.67203772843387699</v>
      </c>
      <c r="P20" s="130">
        <f t="shared" si="10"/>
        <v>0.89703281587738259</v>
      </c>
      <c r="Q20" s="130">
        <f t="shared" si="10"/>
        <v>0.63568481037531932</v>
      </c>
      <c r="R20" s="130">
        <f t="shared" si="10"/>
        <v>1.516997445470623</v>
      </c>
      <c r="S20" s="130">
        <f t="shared" si="10"/>
        <v>0.77323639221851059</v>
      </c>
      <c r="T20" s="130">
        <f t="shared" si="10"/>
        <v>1.1195716250736885</v>
      </c>
      <c r="U20" s="130">
        <f t="shared" si="10"/>
        <v>0.74965612104539203</v>
      </c>
      <c r="V20" s="130">
        <f t="shared" si="10"/>
        <v>0.71035566909019454</v>
      </c>
      <c r="W20" s="130">
        <f t="shared" si="10"/>
        <v>1.1018864216938495</v>
      </c>
      <c r="X20" s="130">
        <f t="shared" si="10"/>
        <v>1.4531342110434271</v>
      </c>
      <c r="Y20" s="130">
        <f>Y18/$AC18</f>
        <v>0.8464334839850659</v>
      </c>
      <c r="Z20" s="130">
        <f>Z18/$AC18</f>
        <v>1.0532521123992926</v>
      </c>
      <c r="AA20" s="72"/>
      <c r="AB20" s="10"/>
      <c r="AC20" s="10"/>
      <c r="AD20" s="2"/>
      <c r="AE20" s="2"/>
    </row>
    <row r="21" spans="1:33">
      <c r="N21" s="11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33"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33"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33"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33"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33"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33"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33"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33"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33"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33"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33"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6:27"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6:27"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6:27"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6:27"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6:27"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6:27"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6:27"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6:27"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6:27"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6:27"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6:27"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6:27"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6:27"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6:27"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6:27"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6:27"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31"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31"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31"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31"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31" ht="15.75">
      <c r="B53" s="9"/>
      <c r="C53" s="9"/>
      <c r="D53" s="9"/>
      <c r="E53" s="9"/>
      <c r="F53" s="9"/>
      <c r="G53" s="9"/>
      <c r="H53" s="67" t="s">
        <v>35</v>
      </c>
      <c r="I53" s="9"/>
      <c r="J53" s="9"/>
      <c r="K53" s="9"/>
      <c r="L53" s="9"/>
      <c r="M53" s="2"/>
      <c r="N53" s="9" t="s">
        <v>18</v>
      </c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2"/>
      <c r="AC53" s="2"/>
      <c r="AD53" s="2"/>
      <c r="AE53" s="2"/>
    </row>
    <row r="54" spans="1:3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2"/>
      <c r="AC54" s="2"/>
      <c r="AD54" s="2"/>
      <c r="AE54" s="2"/>
    </row>
    <row r="55" spans="1:31">
      <c r="N55" s="6" t="s">
        <v>56</v>
      </c>
      <c r="P55" s="5"/>
      <c r="R55" s="5"/>
      <c r="T55" s="6" t="s">
        <v>56</v>
      </c>
      <c r="V55" s="5"/>
      <c r="W55" s="5"/>
      <c r="X55" s="5"/>
      <c r="Z55" s="6" t="s">
        <v>56</v>
      </c>
      <c r="AA55" s="48"/>
      <c r="AC55" s="5"/>
    </row>
    <row r="56" spans="1:3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N56" s="14" t="s">
        <v>17</v>
      </c>
      <c r="O56" s="15" t="s">
        <v>16</v>
      </c>
      <c r="P56" s="15" t="s">
        <v>15</v>
      </c>
      <c r="R56" s="138"/>
      <c r="S56" s="142"/>
      <c r="T56" s="14" t="s">
        <v>17</v>
      </c>
      <c r="U56" s="15" t="s">
        <v>16</v>
      </c>
      <c r="V56" s="15" t="s">
        <v>15</v>
      </c>
      <c r="W56" s="15"/>
      <c r="X56" s="138"/>
      <c r="Y56" s="142"/>
      <c r="Z56" s="14" t="s">
        <v>17</v>
      </c>
      <c r="AA56" s="15" t="s">
        <v>16</v>
      </c>
      <c r="AB56" s="15" t="s">
        <v>15</v>
      </c>
    </row>
    <row r="57" spans="1:31">
      <c r="A57" s="1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13" t="s">
        <v>19</v>
      </c>
      <c r="N57" s="17"/>
      <c r="O57" s="7"/>
      <c r="P57" s="7"/>
      <c r="R57" s="20"/>
      <c r="S57" s="142" t="s">
        <v>19</v>
      </c>
      <c r="T57" s="7"/>
      <c r="U57" s="7"/>
      <c r="V57" s="7"/>
      <c r="W57" s="7"/>
      <c r="X57" s="7"/>
      <c r="Y57" s="13" t="s">
        <v>19</v>
      </c>
    </row>
    <row r="58" spans="1:3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68">
        <v>35582</v>
      </c>
      <c r="M58" s="19">
        <v>18.600000000000001</v>
      </c>
      <c r="N58" s="17"/>
      <c r="O58" s="7"/>
      <c r="P58" s="7"/>
      <c r="Q58" s="69"/>
      <c r="R58" s="36">
        <v>35612</v>
      </c>
      <c r="S58" s="54">
        <v>20.9</v>
      </c>
      <c r="T58" s="20"/>
      <c r="U58" s="20"/>
      <c r="V58" s="57"/>
      <c r="W58" s="56"/>
      <c r="X58" s="36">
        <v>35643</v>
      </c>
      <c r="Y58" s="54">
        <v>23.1</v>
      </c>
      <c r="Z58" s="20"/>
      <c r="AA58" s="20"/>
      <c r="AB58" s="57"/>
    </row>
    <row r="59" spans="1:3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68">
        <v>35947</v>
      </c>
      <c r="M59" s="19">
        <v>19.3</v>
      </c>
      <c r="N59" s="17"/>
      <c r="O59" s="7"/>
      <c r="P59" s="7"/>
      <c r="Q59" s="69"/>
      <c r="R59" s="36">
        <v>35977</v>
      </c>
      <c r="S59" s="54">
        <v>22.6</v>
      </c>
      <c r="T59" s="20"/>
      <c r="U59" s="20"/>
      <c r="V59" s="57"/>
      <c r="W59" s="56"/>
      <c r="X59" s="36">
        <v>36008</v>
      </c>
      <c r="Y59" s="54">
        <v>22.6</v>
      </c>
      <c r="Z59" s="20"/>
      <c r="AA59" s="20"/>
      <c r="AB59" s="57"/>
    </row>
    <row r="60" spans="1:3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68">
        <v>36312</v>
      </c>
      <c r="M60" s="19">
        <v>18.3</v>
      </c>
      <c r="N60" s="17">
        <v>30</v>
      </c>
      <c r="O60" s="7">
        <v>13</v>
      </c>
      <c r="P60" s="7">
        <v>1</v>
      </c>
      <c r="Q60" s="69"/>
      <c r="R60" s="36">
        <v>36342</v>
      </c>
      <c r="S60" s="54">
        <v>22.7</v>
      </c>
      <c r="T60" s="20">
        <v>31</v>
      </c>
      <c r="U60" s="20">
        <v>30</v>
      </c>
      <c r="V60" s="57">
        <v>15</v>
      </c>
      <c r="W60" s="56"/>
      <c r="X60" s="36">
        <v>36373</v>
      </c>
      <c r="Y60" s="54">
        <v>22</v>
      </c>
      <c r="Z60" s="20">
        <v>31</v>
      </c>
      <c r="AA60" s="20">
        <v>27</v>
      </c>
      <c r="AB60" s="57">
        <v>10</v>
      </c>
    </row>
    <row r="61" spans="1:3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68">
        <v>36678</v>
      </c>
      <c r="M61" s="19">
        <v>19.899999999999999</v>
      </c>
      <c r="N61" s="17">
        <v>28</v>
      </c>
      <c r="O61" s="7">
        <v>22</v>
      </c>
      <c r="P61" s="7">
        <v>0</v>
      </c>
      <c r="Q61" s="69"/>
      <c r="R61" s="36">
        <v>36708</v>
      </c>
      <c r="S61" s="54">
        <v>19.7</v>
      </c>
      <c r="T61" s="20">
        <v>28</v>
      </c>
      <c r="U61" s="20">
        <v>21</v>
      </c>
      <c r="V61" s="57">
        <v>7</v>
      </c>
      <c r="W61" s="56"/>
      <c r="X61" s="36">
        <v>36739</v>
      </c>
      <c r="Y61" s="54">
        <v>22.9</v>
      </c>
      <c r="Z61" s="20">
        <v>30</v>
      </c>
      <c r="AA61" s="20">
        <v>26</v>
      </c>
      <c r="AB61" s="57">
        <v>17</v>
      </c>
    </row>
    <row r="62" spans="1:3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68">
        <v>37043</v>
      </c>
      <c r="M62" s="19">
        <v>19.3</v>
      </c>
      <c r="N62" s="17">
        <v>25</v>
      </c>
      <c r="O62" s="7">
        <v>17</v>
      </c>
      <c r="P62" s="7">
        <v>4</v>
      </c>
      <c r="Q62" s="69"/>
      <c r="R62" s="36">
        <v>37073</v>
      </c>
      <c r="S62" s="60">
        <v>22</v>
      </c>
      <c r="T62" s="20">
        <v>30</v>
      </c>
      <c r="U62" s="20">
        <v>25</v>
      </c>
      <c r="V62" s="57">
        <v>16</v>
      </c>
      <c r="W62" s="56"/>
      <c r="X62" s="36">
        <v>37104</v>
      </c>
      <c r="Y62" s="54">
        <v>22.9</v>
      </c>
      <c r="Z62" s="20">
        <v>30</v>
      </c>
      <c r="AA62" s="20">
        <v>28</v>
      </c>
      <c r="AB62" s="57">
        <v>16</v>
      </c>
    </row>
    <row r="63" spans="1:3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68">
        <v>37408</v>
      </c>
      <c r="M63" s="19">
        <v>20.5</v>
      </c>
      <c r="N63" s="17">
        <v>28</v>
      </c>
      <c r="O63" s="7">
        <v>21</v>
      </c>
      <c r="P63" s="7">
        <v>13</v>
      </c>
      <c r="Q63" s="69"/>
      <c r="R63" s="36">
        <v>37438</v>
      </c>
      <c r="S63" s="54">
        <v>21.5</v>
      </c>
      <c r="T63" s="20">
        <v>31</v>
      </c>
      <c r="U63" s="20">
        <v>25</v>
      </c>
      <c r="V63" s="57">
        <v>6</v>
      </c>
      <c r="W63" s="56"/>
      <c r="X63" s="36">
        <v>37469</v>
      </c>
      <c r="Y63" s="54">
        <v>20.9</v>
      </c>
      <c r="Z63" s="20">
        <v>31</v>
      </c>
      <c r="AA63" s="20">
        <v>23</v>
      </c>
      <c r="AB63" s="57">
        <v>6</v>
      </c>
    </row>
    <row r="64" spans="1:3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68">
        <v>37773</v>
      </c>
      <c r="M64" s="19">
        <v>24.1</v>
      </c>
      <c r="N64" s="17">
        <v>30</v>
      </c>
      <c r="O64" s="7">
        <v>30</v>
      </c>
      <c r="P64" s="7">
        <v>23</v>
      </c>
      <c r="Q64" s="69"/>
      <c r="R64" s="36">
        <v>37803</v>
      </c>
      <c r="S64" s="54">
        <v>23.8</v>
      </c>
      <c r="T64" s="20">
        <v>31</v>
      </c>
      <c r="U64" s="20">
        <v>31</v>
      </c>
      <c r="V64" s="57">
        <v>20</v>
      </c>
      <c r="W64" s="56"/>
      <c r="X64" s="36">
        <v>37834</v>
      </c>
      <c r="Y64" s="54">
        <v>26.2</v>
      </c>
      <c r="Z64" s="20">
        <v>31</v>
      </c>
      <c r="AA64" s="20">
        <v>30</v>
      </c>
      <c r="AB64" s="57">
        <v>27</v>
      </c>
    </row>
    <row r="65" spans="1:28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68">
        <v>38139</v>
      </c>
      <c r="M65" s="19">
        <v>20.5</v>
      </c>
      <c r="N65" s="17">
        <v>30</v>
      </c>
      <c r="O65" s="7">
        <v>21</v>
      </c>
      <c r="P65" s="7">
        <v>9</v>
      </c>
      <c r="Q65" s="69"/>
      <c r="R65" s="36">
        <v>38169</v>
      </c>
      <c r="S65" s="54">
        <v>22.8</v>
      </c>
      <c r="T65" s="20">
        <v>31</v>
      </c>
      <c r="U65" s="20">
        <v>27</v>
      </c>
      <c r="V65" s="57">
        <v>16</v>
      </c>
      <c r="W65" s="56"/>
      <c r="X65" s="36">
        <v>38200</v>
      </c>
      <c r="Y65" s="54">
        <v>21.8</v>
      </c>
      <c r="Z65" s="20">
        <v>31</v>
      </c>
      <c r="AA65" s="20">
        <v>26</v>
      </c>
      <c r="AB65" s="57">
        <v>9</v>
      </c>
    </row>
    <row r="66" spans="1:28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68">
        <v>38504</v>
      </c>
      <c r="M66" s="19">
        <v>21.7</v>
      </c>
      <c r="N66" s="17">
        <v>30</v>
      </c>
      <c r="O66" s="7">
        <v>24</v>
      </c>
      <c r="P66" s="7">
        <v>13</v>
      </c>
      <c r="Q66" s="69"/>
      <c r="R66" s="36">
        <v>38534</v>
      </c>
      <c r="S66" s="54">
        <v>23.1</v>
      </c>
      <c r="T66" s="20">
        <v>31</v>
      </c>
      <c r="U66" s="20">
        <v>27</v>
      </c>
      <c r="V66" s="57">
        <v>15</v>
      </c>
      <c r="W66" s="56"/>
      <c r="X66" s="36">
        <v>38565</v>
      </c>
      <c r="Y66" s="54">
        <v>21.1</v>
      </c>
      <c r="Z66" s="20">
        <v>30</v>
      </c>
      <c r="AA66" s="20">
        <v>23</v>
      </c>
      <c r="AB66" s="57">
        <v>8</v>
      </c>
    </row>
    <row r="67" spans="1:28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68">
        <v>38869</v>
      </c>
      <c r="M67" s="19">
        <v>20.5</v>
      </c>
      <c r="N67" s="17">
        <v>28</v>
      </c>
      <c r="O67" s="7">
        <v>23</v>
      </c>
      <c r="P67" s="7">
        <v>14</v>
      </c>
      <c r="Q67" s="69"/>
      <c r="R67" s="37">
        <v>38899</v>
      </c>
      <c r="S67" s="54">
        <v>25.7</v>
      </c>
      <c r="T67" s="20">
        <v>31</v>
      </c>
      <c r="U67" s="20">
        <v>31</v>
      </c>
      <c r="V67" s="57">
        <v>27</v>
      </c>
      <c r="W67" s="56"/>
      <c r="X67" s="36">
        <v>38930</v>
      </c>
      <c r="Y67" s="54">
        <v>20</v>
      </c>
      <c r="Z67" s="20">
        <v>31</v>
      </c>
      <c r="AA67" s="20">
        <v>20</v>
      </c>
      <c r="AB67" s="57">
        <v>1</v>
      </c>
    </row>
    <row r="68" spans="1:28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68">
        <v>39234</v>
      </c>
      <c r="M68" s="19">
        <v>19.399999999999999</v>
      </c>
      <c r="N68" s="20">
        <v>28</v>
      </c>
      <c r="O68" s="7">
        <v>18</v>
      </c>
      <c r="P68" s="7">
        <v>3</v>
      </c>
      <c r="Q68" s="69"/>
      <c r="R68" s="37">
        <v>39264</v>
      </c>
      <c r="S68" s="54">
        <v>20.8</v>
      </c>
      <c r="T68" s="20">
        <v>31</v>
      </c>
      <c r="U68" s="20">
        <v>24</v>
      </c>
      <c r="V68" s="57">
        <v>11</v>
      </c>
      <c r="W68" s="56"/>
      <c r="X68" s="36">
        <v>39295</v>
      </c>
      <c r="Y68" s="54">
        <v>20.7</v>
      </c>
      <c r="Z68" s="20">
        <v>30</v>
      </c>
      <c r="AA68" s="20">
        <v>19</v>
      </c>
      <c r="AB68" s="57">
        <v>8</v>
      </c>
    </row>
    <row r="69" spans="1:28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68">
        <v>39600</v>
      </c>
      <c r="M69" s="19">
        <v>19.600000000000001</v>
      </c>
      <c r="N69" s="20">
        <v>24</v>
      </c>
      <c r="O69" s="7">
        <v>14</v>
      </c>
      <c r="P69" s="7">
        <v>7</v>
      </c>
      <c r="Q69" s="69"/>
      <c r="R69" s="37">
        <v>39630</v>
      </c>
      <c r="S69" s="54">
        <v>21.5</v>
      </c>
      <c r="T69" s="20">
        <v>31</v>
      </c>
      <c r="U69" s="20">
        <v>24</v>
      </c>
      <c r="V69" s="57">
        <v>11</v>
      </c>
      <c r="W69" s="56"/>
      <c r="X69" s="36">
        <v>39661</v>
      </c>
      <c r="Y69" s="54">
        <v>20.7</v>
      </c>
      <c r="Z69" s="20">
        <v>31</v>
      </c>
      <c r="AA69" s="20">
        <v>21</v>
      </c>
      <c r="AB69" s="57">
        <v>6</v>
      </c>
    </row>
    <row r="70" spans="1:28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68">
        <v>39965</v>
      </c>
      <c r="M70" s="19">
        <v>20.399999999999999</v>
      </c>
      <c r="N70" s="20">
        <v>29</v>
      </c>
      <c r="O70" s="7">
        <v>20</v>
      </c>
      <c r="P70" s="7">
        <v>7</v>
      </c>
      <c r="Q70" s="69"/>
      <c r="R70" s="37">
        <v>39995</v>
      </c>
      <c r="S70" s="54">
        <v>22.9</v>
      </c>
      <c r="T70" s="20">
        <v>31</v>
      </c>
      <c r="U70" s="20">
        <v>29</v>
      </c>
      <c r="V70" s="57">
        <v>19</v>
      </c>
      <c r="W70" s="56"/>
      <c r="X70" s="36">
        <v>40026</v>
      </c>
      <c r="Y70" s="54">
        <v>24.4</v>
      </c>
      <c r="Z70" s="20">
        <v>31</v>
      </c>
      <c r="AA70" s="20">
        <v>31</v>
      </c>
      <c r="AB70" s="57">
        <v>23</v>
      </c>
    </row>
    <row r="71" spans="1:28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68">
        <v>40330</v>
      </c>
      <c r="M71" s="19">
        <v>19.2</v>
      </c>
      <c r="N71" s="20">
        <v>28</v>
      </c>
      <c r="O71" s="7">
        <v>15</v>
      </c>
      <c r="P71" s="7">
        <v>6</v>
      </c>
      <c r="Q71" s="69"/>
      <c r="R71" s="37">
        <v>40360</v>
      </c>
      <c r="S71" s="54">
        <v>23.9</v>
      </c>
      <c r="T71" s="20">
        <v>31</v>
      </c>
      <c r="U71" s="20">
        <v>31</v>
      </c>
      <c r="V71" s="57">
        <v>20</v>
      </c>
      <c r="W71" s="56"/>
      <c r="X71" s="36">
        <v>40391</v>
      </c>
      <c r="Y71" s="54">
        <v>22</v>
      </c>
      <c r="Z71" s="20">
        <v>31</v>
      </c>
      <c r="AA71" s="20">
        <v>25</v>
      </c>
      <c r="AB71" s="57">
        <v>13</v>
      </c>
    </row>
    <row r="72" spans="1:28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40">
        <v>40695</v>
      </c>
      <c r="M72" s="22">
        <v>19.8</v>
      </c>
      <c r="N72" s="23">
        <v>28</v>
      </c>
      <c r="O72" s="8">
        <v>18</v>
      </c>
      <c r="P72" s="8">
        <v>6</v>
      </c>
      <c r="Q72" s="69"/>
      <c r="R72" s="38">
        <v>40725</v>
      </c>
      <c r="S72" s="55">
        <v>20.5</v>
      </c>
      <c r="T72" s="23">
        <v>30</v>
      </c>
      <c r="U72" s="23">
        <v>19</v>
      </c>
      <c r="V72" s="58">
        <v>7</v>
      </c>
      <c r="W72" s="39"/>
      <c r="X72" s="53">
        <v>40756</v>
      </c>
      <c r="Y72" s="55">
        <v>21.7</v>
      </c>
      <c r="Z72" s="23">
        <v>31</v>
      </c>
      <c r="AA72" s="23">
        <v>24</v>
      </c>
      <c r="AB72" s="58">
        <v>13</v>
      </c>
    </row>
    <row r="73" spans="1:28">
      <c r="A73" s="44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40">
        <v>41061</v>
      </c>
      <c r="M73" s="22">
        <v>20.12</v>
      </c>
      <c r="N73" s="23">
        <v>29</v>
      </c>
      <c r="O73" s="8">
        <v>20</v>
      </c>
      <c r="P73" s="8">
        <v>6</v>
      </c>
      <c r="Q73" s="69"/>
      <c r="R73" s="38">
        <v>41091</v>
      </c>
      <c r="S73" s="55">
        <v>21.83</v>
      </c>
      <c r="T73" s="23">
        <v>31</v>
      </c>
      <c r="U73" s="8">
        <v>26</v>
      </c>
      <c r="V73" s="58">
        <v>11</v>
      </c>
      <c r="W73" s="39"/>
      <c r="X73" s="53">
        <v>41122</v>
      </c>
      <c r="Y73" s="55">
        <v>23.69</v>
      </c>
      <c r="Z73" s="23">
        <v>30</v>
      </c>
      <c r="AA73" s="8">
        <v>27</v>
      </c>
      <c r="AB73" s="58">
        <v>20</v>
      </c>
    </row>
    <row r="74" spans="1:28">
      <c r="A74" s="44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40">
        <v>41426</v>
      </c>
      <c r="M74" s="22">
        <v>18.5</v>
      </c>
      <c r="N74" s="23">
        <v>29</v>
      </c>
      <c r="O74" s="8">
        <v>15</v>
      </c>
      <c r="P74" s="8">
        <v>2</v>
      </c>
      <c r="Q74" s="69"/>
      <c r="R74" s="38">
        <v>41456</v>
      </c>
      <c r="S74" s="55">
        <v>23.2</v>
      </c>
      <c r="T74" s="23">
        <v>31</v>
      </c>
      <c r="U74" s="8">
        <v>30</v>
      </c>
      <c r="V74" s="58">
        <v>22</v>
      </c>
      <c r="W74" s="43"/>
      <c r="X74" s="53">
        <v>41487</v>
      </c>
      <c r="Y74" s="58">
        <v>21.4</v>
      </c>
      <c r="Z74" s="23">
        <v>31</v>
      </c>
      <c r="AA74" s="8">
        <v>29</v>
      </c>
      <c r="AB74" s="58">
        <v>11</v>
      </c>
    </row>
    <row r="75" spans="1:28">
      <c r="A75" s="44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40">
        <v>41791</v>
      </c>
      <c r="M75" s="55">
        <v>21.4</v>
      </c>
      <c r="N75" s="23">
        <v>30</v>
      </c>
      <c r="O75" s="8">
        <v>23</v>
      </c>
      <c r="P75" s="8">
        <v>12</v>
      </c>
      <c r="Q75" s="75"/>
      <c r="R75" s="42">
        <v>41821</v>
      </c>
      <c r="S75" s="55">
        <v>20.7</v>
      </c>
      <c r="T75" s="23">
        <v>20</v>
      </c>
      <c r="U75" s="8">
        <v>20</v>
      </c>
      <c r="V75" s="58">
        <v>4</v>
      </c>
      <c r="W75" s="22"/>
      <c r="X75" s="42">
        <v>41852</v>
      </c>
      <c r="Y75" s="55">
        <v>20.100000000000001</v>
      </c>
      <c r="Z75" s="23">
        <v>31</v>
      </c>
      <c r="AA75" s="8">
        <v>20</v>
      </c>
      <c r="AB75" s="58">
        <v>2</v>
      </c>
    </row>
    <row r="76" spans="1:28">
      <c r="A76" s="44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40">
        <v>42156</v>
      </c>
      <c r="M76" s="55">
        <v>21.7</v>
      </c>
      <c r="N76" s="82">
        <v>30</v>
      </c>
      <c r="O76" s="82">
        <v>25</v>
      </c>
      <c r="P76" s="58">
        <v>12</v>
      </c>
      <c r="Q76" s="75"/>
      <c r="R76" s="73">
        <v>42186</v>
      </c>
      <c r="S76" s="55">
        <v>26</v>
      </c>
      <c r="T76" s="8">
        <v>31</v>
      </c>
      <c r="U76" s="8">
        <v>30</v>
      </c>
      <c r="V76" s="58">
        <v>25</v>
      </c>
      <c r="W76" s="75"/>
      <c r="X76" s="74">
        <v>42217</v>
      </c>
      <c r="Y76" s="55">
        <v>22.8</v>
      </c>
      <c r="Z76" s="23">
        <v>31</v>
      </c>
      <c r="AA76" s="8">
        <v>29</v>
      </c>
      <c r="AB76" s="58">
        <v>16</v>
      </c>
    </row>
    <row r="77" spans="1:28">
      <c r="A77" s="44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40">
        <v>42522</v>
      </c>
      <c r="M77" s="55">
        <v>19.899999999999999</v>
      </c>
      <c r="N77" s="82">
        <v>29</v>
      </c>
      <c r="O77" s="82">
        <v>17</v>
      </c>
      <c r="P77" s="58">
        <v>5</v>
      </c>
      <c r="Q77" s="44"/>
      <c r="R77" s="38">
        <v>42552</v>
      </c>
      <c r="S77" s="55">
        <v>23</v>
      </c>
      <c r="T77" s="8">
        <v>31</v>
      </c>
      <c r="U77" s="8">
        <v>27</v>
      </c>
      <c r="V77" s="58">
        <v>14</v>
      </c>
      <c r="W77" s="44"/>
      <c r="X77" s="108">
        <v>42583</v>
      </c>
      <c r="Y77" s="22">
        <v>22.4</v>
      </c>
      <c r="Z77" s="131">
        <v>31</v>
      </c>
      <c r="AA77" s="132">
        <v>26</v>
      </c>
      <c r="AB77" s="133">
        <v>16</v>
      </c>
    </row>
    <row r="78" spans="1:28">
      <c r="A78" s="44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40">
        <v>42887</v>
      </c>
      <c r="M78" s="55">
        <v>22.4</v>
      </c>
      <c r="N78" s="82">
        <v>30</v>
      </c>
      <c r="O78" s="82">
        <v>22</v>
      </c>
      <c r="P78" s="58">
        <v>14</v>
      </c>
      <c r="Q78" s="44"/>
      <c r="R78" s="38">
        <v>42917</v>
      </c>
      <c r="S78" s="55">
        <v>23.25</v>
      </c>
      <c r="T78" s="8">
        <v>31</v>
      </c>
      <c r="U78" s="8">
        <v>28</v>
      </c>
      <c r="V78" s="58">
        <v>19</v>
      </c>
      <c r="W78" s="44"/>
      <c r="X78" s="108">
        <v>42948</v>
      </c>
      <c r="Y78" s="55">
        <v>23.9</v>
      </c>
      <c r="Z78" s="132">
        <v>31</v>
      </c>
      <c r="AA78" s="132">
        <v>29</v>
      </c>
      <c r="AB78" s="133">
        <v>21</v>
      </c>
    </row>
    <row r="79" spans="1:28" ht="15.75">
      <c r="A79" s="44"/>
      <c r="B79" s="50"/>
      <c r="C79" s="50"/>
      <c r="D79" s="50"/>
      <c r="E79" s="50"/>
      <c r="F79" s="50"/>
      <c r="G79" s="50"/>
      <c r="H79" s="50"/>
      <c r="I79" s="50"/>
      <c r="J79" s="134"/>
      <c r="K79" s="50"/>
      <c r="L79" s="52">
        <f>COUNTA(L58:L78)</f>
        <v>21</v>
      </c>
      <c r="M79" s="70">
        <f>AVERAGE(M58:M78)</f>
        <v>20.243809523809517</v>
      </c>
      <c r="N79" s="16"/>
      <c r="P79" s="59"/>
      <c r="R79" s="52">
        <f>COUNTA(R58:R78)</f>
        <v>21</v>
      </c>
      <c r="S79" s="70">
        <f>AVERAGE(S58:S78)</f>
        <v>22.494285714285713</v>
      </c>
      <c r="V79" s="59"/>
      <c r="W79" s="46"/>
      <c r="X79" s="52">
        <f>COUNTA(X58:X78)</f>
        <v>21</v>
      </c>
      <c r="Y79" s="71">
        <f>AVERAGE(Y58:Y78)</f>
        <v>22.251904761904758</v>
      </c>
      <c r="AA79" s="5"/>
      <c r="AB79" s="59"/>
    </row>
    <row r="80" spans="1:28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27"/>
      <c r="M80" s="24" t="s">
        <v>21</v>
      </c>
      <c r="N80" s="158" t="s">
        <v>20</v>
      </c>
      <c r="O80" s="159"/>
      <c r="P80" s="159"/>
      <c r="Q80" s="16"/>
      <c r="R80" s="66"/>
      <c r="S80" s="24" t="s">
        <v>22</v>
      </c>
      <c r="T80" s="63" t="s">
        <v>20</v>
      </c>
      <c r="U80" s="64"/>
      <c r="V80" s="65"/>
      <c r="W80" s="66"/>
      <c r="X80" s="66"/>
      <c r="Y80" s="24" t="s">
        <v>23</v>
      </c>
      <c r="Z80" s="63" t="s">
        <v>20</v>
      </c>
      <c r="AA80" s="64"/>
      <c r="AB80" s="65"/>
    </row>
    <row r="81" spans="1:3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27"/>
      <c r="M81" s="24" t="s">
        <v>26</v>
      </c>
      <c r="N81" s="61" t="s">
        <v>28</v>
      </c>
      <c r="O81" s="62"/>
      <c r="P81" s="26"/>
      <c r="Q81" s="16"/>
      <c r="R81" s="66"/>
      <c r="S81" s="24" t="s">
        <v>27</v>
      </c>
      <c r="T81" s="63" t="s">
        <v>28</v>
      </c>
      <c r="U81" s="64"/>
      <c r="V81" s="65"/>
      <c r="W81" s="66"/>
      <c r="X81" s="66"/>
      <c r="Y81" s="24" t="s">
        <v>22</v>
      </c>
      <c r="Z81" s="63" t="s">
        <v>28</v>
      </c>
      <c r="AA81" s="64"/>
      <c r="AB81" s="65"/>
    </row>
    <row r="82" spans="1:3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41"/>
      <c r="N82" s="78"/>
      <c r="O82" s="66"/>
      <c r="P82" s="77"/>
      <c r="Q82" s="27"/>
      <c r="R82" s="66"/>
      <c r="S82" s="41"/>
      <c r="T82" s="79"/>
      <c r="U82" s="80"/>
      <c r="V82" s="80"/>
      <c r="W82" s="66"/>
      <c r="X82" s="66"/>
      <c r="Y82" s="41"/>
      <c r="Z82" s="76"/>
      <c r="AA82" s="76"/>
      <c r="AB82" s="79"/>
      <c r="AC82" s="80"/>
      <c r="AD82" s="80"/>
    </row>
    <row r="83" spans="1:32" ht="15">
      <c r="A83" s="9" t="s">
        <v>54</v>
      </c>
      <c r="M83" s="76"/>
      <c r="N83" s="27"/>
      <c r="O83" s="27"/>
      <c r="P83" s="77"/>
      <c r="Q83" s="5"/>
      <c r="R83" s="5"/>
      <c r="S83" s="5"/>
      <c r="T83" s="5"/>
      <c r="U83" s="5"/>
      <c r="V83" s="5"/>
      <c r="W83" s="5"/>
      <c r="X83" s="5"/>
      <c r="Y83" s="77"/>
      <c r="Z83" s="77"/>
      <c r="AA83" s="77"/>
    </row>
    <row r="84" spans="1:3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44"/>
      <c r="AC84" s="44"/>
      <c r="AD84" s="44"/>
      <c r="AE84" s="44"/>
      <c r="AF84" s="44"/>
    </row>
    <row r="85" spans="1:32">
      <c r="A85" s="107" t="s">
        <v>37</v>
      </c>
      <c r="B85" t="s">
        <v>38</v>
      </c>
      <c r="C85" t="s">
        <v>39</v>
      </c>
      <c r="D85" t="s">
        <v>40</v>
      </c>
      <c r="E85" t="s">
        <v>41</v>
      </c>
      <c r="F85" t="s">
        <v>42</v>
      </c>
      <c r="G85" t="s">
        <v>43</v>
      </c>
      <c r="H85" t="s">
        <v>44</v>
      </c>
      <c r="I85" t="s">
        <v>45</v>
      </c>
      <c r="J85" t="s">
        <v>46</v>
      </c>
      <c r="K85" t="s">
        <v>47</v>
      </c>
      <c r="L85" t="s">
        <v>48</v>
      </c>
      <c r="M85" t="s">
        <v>49</v>
      </c>
      <c r="N85" s="84" t="s">
        <v>37</v>
      </c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44"/>
      <c r="AC85" s="44"/>
      <c r="AD85" s="44"/>
      <c r="AE85" s="44"/>
      <c r="AF85" s="44"/>
    </row>
    <row r="86" spans="1:32">
      <c r="A86" s="85" t="s">
        <v>50</v>
      </c>
      <c r="B86" s="86">
        <v>0.1</v>
      </c>
      <c r="C86" s="86">
        <v>0.9</v>
      </c>
      <c r="D86" s="86">
        <v>2.9</v>
      </c>
      <c r="E86" s="86">
        <v>5.5</v>
      </c>
      <c r="F86" s="86">
        <v>8.6</v>
      </c>
      <c r="G86" s="86">
        <v>12.1</v>
      </c>
      <c r="H86" s="86">
        <v>14.5</v>
      </c>
      <c r="I86" s="86">
        <v>14.1</v>
      </c>
      <c r="J86" s="86">
        <v>11.9</v>
      </c>
      <c r="K86" s="86">
        <v>7.9</v>
      </c>
      <c r="L86" s="86">
        <v>3.6</v>
      </c>
      <c r="M86" s="86">
        <v>0.9</v>
      </c>
      <c r="N86" s="87">
        <v>7</v>
      </c>
      <c r="O86" s="86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44"/>
      <c r="AC86" s="44"/>
      <c r="AD86" s="44"/>
      <c r="AE86" s="44"/>
      <c r="AF86" s="44"/>
    </row>
    <row r="87" spans="1:32">
      <c r="A87" s="85" t="s">
        <v>14</v>
      </c>
      <c r="B87" s="86">
        <v>0.1</v>
      </c>
      <c r="C87" s="86">
        <v>1.2</v>
      </c>
      <c r="D87" s="86">
        <v>2.8</v>
      </c>
      <c r="E87" s="86">
        <v>5.4</v>
      </c>
      <c r="F87" s="86">
        <v>8.5</v>
      </c>
      <c r="G87" s="86">
        <v>12</v>
      </c>
      <c r="H87" s="86">
        <v>14.6</v>
      </c>
      <c r="I87" s="86">
        <v>14.2</v>
      </c>
      <c r="J87" s="86">
        <v>11.8</v>
      </c>
      <c r="K87" s="86">
        <v>8</v>
      </c>
      <c r="L87" s="86">
        <v>3.5</v>
      </c>
      <c r="M87" s="86">
        <v>0.7</v>
      </c>
      <c r="N87" s="87">
        <v>6.9</v>
      </c>
      <c r="O87" s="86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44"/>
      <c r="AC87" s="44"/>
      <c r="AD87" s="44"/>
      <c r="AE87" s="44"/>
      <c r="AF87" s="44"/>
    </row>
    <row r="88" spans="1:32">
      <c r="A88" s="85" t="s">
        <v>25</v>
      </c>
      <c r="B88" s="86">
        <v>0.3</v>
      </c>
      <c r="C88" s="86">
        <v>1.1000000000000001</v>
      </c>
      <c r="D88" s="86">
        <v>3.1</v>
      </c>
      <c r="E88" s="86">
        <v>5.2</v>
      </c>
      <c r="F88" s="86">
        <v>8.8000000000000007</v>
      </c>
      <c r="G88" s="86">
        <v>12.2</v>
      </c>
      <c r="H88" s="86">
        <v>15</v>
      </c>
      <c r="I88" s="86">
        <v>14.9</v>
      </c>
      <c r="J88" s="86">
        <v>11.8</v>
      </c>
      <c r="K88" s="86">
        <v>8</v>
      </c>
      <c r="L88" s="86">
        <v>3.6</v>
      </c>
      <c r="M88" s="86">
        <v>1.3</v>
      </c>
      <c r="N88" s="87">
        <v>7.1</v>
      </c>
      <c r="O88" s="86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44"/>
      <c r="AC88" s="44"/>
      <c r="AD88" s="44"/>
      <c r="AE88" s="44"/>
      <c r="AF88" s="44"/>
    </row>
    <row r="89" spans="1:32">
      <c r="A89" s="88">
        <v>1997</v>
      </c>
      <c r="B89" s="89">
        <v>0.6</v>
      </c>
      <c r="C89" s="89">
        <v>2.2999999999999998</v>
      </c>
      <c r="D89" s="89">
        <v>6.1</v>
      </c>
      <c r="E89" s="89">
        <v>5.0999999999999996</v>
      </c>
      <c r="F89" s="89">
        <v>9.5</v>
      </c>
      <c r="G89" s="89">
        <v>13.4</v>
      </c>
      <c r="H89" s="89">
        <v>14.8</v>
      </c>
      <c r="I89" s="89">
        <v>16.399999999999999</v>
      </c>
      <c r="J89" s="89">
        <v>12.5</v>
      </c>
      <c r="K89" s="89">
        <v>9.5</v>
      </c>
      <c r="L89" s="89">
        <v>5</v>
      </c>
      <c r="M89" s="89">
        <v>2.2000000000000002</v>
      </c>
      <c r="N89" s="90">
        <f t="shared" ref="N89:N108" si="11">AVERAGE(B89:M89)</f>
        <v>8.1166666666666654</v>
      </c>
      <c r="O89" s="89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44"/>
      <c r="AC89" s="44"/>
      <c r="AD89" s="44"/>
      <c r="AE89" s="44"/>
      <c r="AF89" s="44"/>
    </row>
    <row r="90" spans="1:32">
      <c r="A90" s="88">
        <v>1998</v>
      </c>
      <c r="B90" s="89">
        <v>1</v>
      </c>
      <c r="C90" s="89">
        <v>1.2</v>
      </c>
      <c r="D90" s="89">
        <v>3.4</v>
      </c>
      <c r="E90" s="89">
        <v>4.5</v>
      </c>
      <c r="F90" s="89">
        <v>9.4</v>
      </c>
      <c r="G90" s="89">
        <v>13</v>
      </c>
      <c r="H90" s="89">
        <v>15.9</v>
      </c>
      <c r="I90" s="89">
        <v>15.8</v>
      </c>
      <c r="J90" s="89">
        <v>11.7</v>
      </c>
      <c r="K90" s="89">
        <v>7.8</v>
      </c>
      <c r="L90" s="89">
        <v>1.4</v>
      </c>
      <c r="M90" s="89">
        <v>0.6</v>
      </c>
      <c r="N90" s="90">
        <f t="shared" si="11"/>
        <v>7.1416666666666666</v>
      </c>
      <c r="O90" s="89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44"/>
      <c r="AC90" s="44"/>
      <c r="AD90" s="44"/>
      <c r="AE90" s="44"/>
      <c r="AF90" s="44"/>
    </row>
    <row r="91" spans="1:32">
      <c r="A91" s="88">
        <v>1999</v>
      </c>
      <c r="B91" s="89">
        <v>0.6</v>
      </c>
      <c r="C91" s="89">
        <v>0.7</v>
      </c>
      <c r="D91" s="89">
        <v>3.8</v>
      </c>
      <c r="E91" s="89">
        <v>4.9000000000000004</v>
      </c>
      <c r="F91" s="89">
        <v>11</v>
      </c>
      <c r="G91" s="89">
        <v>12</v>
      </c>
      <c r="H91" s="89">
        <v>15.6</v>
      </c>
      <c r="I91" s="89">
        <v>15.8</v>
      </c>
      <c r="J91" s="89">
        <v>13.7</v>
      </c>
      <c r="K91" s="89">
        <v>9</v>
      </c>
      <c r="L91" s="89">
        <v>3</v>
      </c>
      <c r="M91" s="89">
        <v>0.6</v>
      </c>
      <c r="N91" s="90">
        <f t="shared" si="11"/>
        <v>7.5583333333333336</v>
      </c>
      <c r="O91" s="89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44"/>
      <c r="AC91" s="44"/>
      <c r="AD91" s="44"/>
      <c r="AE91" s="44"/>
      <c r="AF91" s="44"/>
    </row>
    <row r="92" spans="1:32">
      <c r="A92" s="88">
        <v>2000</v>
      </c>
      <c r="B92" s="89">
        <v>0.4</v>
      </c>
      <c r="C92" s="89">
        <v>3</v>
      </c>
      <c r="D92" s="89">
        <v>4.5</v>
      </c>
      <c r="E92" s="89">
        <v>5.8</v>
      </c>
      <c r="F92" s="89">
        <v>10.4</v>
      </c>
      <c r="G92" s="89">
        <v>13.7</v>
      </c>
      <c r="H92" s="89">
        <v>13.2</v>
      </c>
      <c r="I92" s="89">
        <v>16.100000000000001</v>
      </c>
      <c r="J92" s="89">
        <v>12.5</v>
      </c>
      <c r="K92" s="89">
        <v>8.8000000000000007</v>
      </c>
      <c r="L92" s="89">
        <v>4.2</v>
      </c>
      <c r="M92" s="89">
        <v>3.4</v>
      </c>
      <c r="N92" s="90">
        <f t="shared" si="11"/>
        <v>8</v>
      </c>
      <c r="O92" s="89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45"/>
      <c r="AC92" s="45"/>
      <c r="AD92" s="45"/>
      <c r="AE92" s="45"/>
      <c r="AF92" s="44"/>
    </row>
    <row r="93" spans="1:32">
      <c r="A93" s="88">
        <v>2001</v>
      </c>
      <c r="B93" s="89">
        <v>2.6</v>
      </c>
      <c r="C93" s="89">
        <v>2.5</v>
      </c>
      <c r="D93" s="89">
        <v>5.5</v>
      </c>
      <c r="E93" s="89">
        <v>5.4</v>
      </c>
      <c r="F93" s="89">
        <v>11.5</v>
      </c>
      <c r="G93" s="89">
        <v>12.9</v>
      </c>
      <c r="H93" s="89">
        <v>15.3</v>
      </c>
      <c r="I93" s="89">
        <v>15.7</v>
      </c>
      <c r="J93" s="89">
        <v>10.6</v>
      </c>
      <c r="K93" s="89">
        <v>11.3</v>
      </c>
      <c r="L93" s="89">
        <v>3.6</v>
      </c>
      <c r="M93" s="89">
        <v>-0.8</v>
      </c>
      <c r="N93" s="90">
        <f t="shared" si="11"/>
        <v>8.0083333333333329</v>
      </c>
      <c r="O93" s="89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45"/>
      <c r="AC93" s="45"/>
      <c r="AD93" s="45"/>
      <c r="AE93" s="45"/>
      <c r="AF93" s="44"/>
    </row>
    <row r="94" spans="1:32">
      <c r="A94" s="88">
        <v>2002</v>
      </c>
      <c r="B94" s="89">
        <v>0.1</v>
      </c>
      <c r="C94" s="89">
        <v>3.7</v>
      </c>
      <c r="D94" s="89">
        <v>5.0999999999999996</v>
      </c>
      <c r="E94" s="89">
        <v>6.8</v>
      </c>
      <c r="F94" s="91">
        <v>10</v>
      </c>
      <c r="G94" s="89">
        <v>13.4</v>
      </c>
      <c r="H94" s="89">
        <v>15.4</v>
      </c>
      <c r="I94" s="89">
        <v>14.7</v>
      </c>
      <c r="J94" s="89">
        <v>12</v>
      </c>
      <c r="K94" s="89">
        <v>8.3000000000000007</v>
      </c>
      <c r="L94" s="89">
        <v>5.9</v>
      </c>
      <c r="M94" s="89">
        <v>2.9</v>
      </c>
      <c r="N94" s="90">
        <f t="shared" si="11"/>
        <v>8.1916666666666682</v>
      </c>
      <c r="O94" s="89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45"/>
      <c r="AC94" s="45"/>
      <c r="AD94" s="45"/>
      <c r="AE94" s="45"/>
      <c r="AF94" s="44"/>
    </row>
    <row r="95" spans="1:32">
      <c r="A95" s="88">
        <v>2003</v>
      </c>
      <c r="B95" s="89">
        <v>-0.3</v>
      </c>
      <c r="C95" s="89">
        <v>-0.9</v>
      </c>
      <c r="D95" s="89">
        <v>2.8</v>
      </c>
      <c r="E95" s="89">
        <v>5.3</v>
      </c>
      <c r="F95" s="89">
        <v>10.4</v>
      </c>
      <c r="G95" s="89">
        <v>15.8</v>
      </c>
      <c r="H95" s="89">
        <v>16.3</v>
      </c>
      <c r="I95" s="89">
        <v>17.7</v>
      </c>
      <c r="J95" s="89">
        <v>11.7</v>
      </c>
      <c r="K95" s="89">
        <v>7.3</v>
      </c>
      <c r="L95" s="89">
        <v>4.7</v>
      </c>
      <c r="M95" s="89" t="s">
        <v>51</v>
      </c>
      <c r="N95" s="90">
        <f t="shared" si="11"/>
        <v>8.2545454545454557</v>
      </c>
      <c r="O95" s="89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45"/>
      <c r="AC95" s="45"/>
      <c r="AD95" s="45"/>
      <c r="AE95" s="45"/>
      <c r="AF95" s="44"/>
    </row>
    <row r="96" spans="1:32">
      <c r="A96" s="88">
        <v>2004</v>
      </c>
      <c r="B96" s="89">
        <v>0.7</v>
      </c>
      <c r="C96" s="89">
        <v>0.8</v>
      </c>
      <c r="D96" s="89">
        <v>2.2000000000000002</v>
      </c>
      <c r="E96" s="89">
        <v>5.5</v>
      </c>
      <c r="F96" s="89">
        <v>8</v>
      </c>
      <c r="G96" s="89">
        <v>13.3</v>
      </c>
      <c r="H96" s="89">
        <v>15.7</v>
      </c>
      <c r="I96" s="89">
        <v>15.1</v>
      </c>
      <c r="J96" s="89">
        <v>12.4</v>
      </c>
      <c r="K96" s="89">
        <v>10.3</v>
      </c>
      <c r="L96" s="89">
        <v>4.8</v>
      </c>
      <c r="M96" s="89">
        <v>1.9</v>
      </c>
      <c r="N96" s="90">
        <f t="shared" si="11"/>
        <v>7.5583333333333336</v>
      </c>
      <c r="O96" s="89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45"/>
      <c r="AC96" s="45"/>
      <c r="AD96" s="45"/>
      <c r="AE96" s="45"/>
      <c r="AF96" s="44"/>
    </row>
    <row r="97" spans="1:32">
      <c r="A97" s="88">
        <v>2005</v>
      </c>
      <c r="B97" s="89">
        <v>0.4</v>
      </c>
      <c r="C97" s="89">
        <v>-1.3</v>
      </c>
      <c r="D97" s="89">
        <v>1.4</v>
      </c>
      <c r="E97" s="89">
        <v>5.6</v>
      </c>
      <c r="F97" s="89">
        <v>9.8000000000000007</v>
      </c>
      <c r="G97" s="89">
        <v>14.5</v>
      </c>
      <c r="H97" s="89">
        <v>16.399999999999999</v>
      </c>
      <c r="I97" s="89">
        <v>15</v>
      </c>
      <c r="J97" s="89">
        <v>13</v>
      </c>
      <c r="K97" s="89">
        <v>10.7</v>
      </c>
      <c r="L97" s="89">
        <v>3.5</v>
      </c>
      <c r="M97" s="89">
        <v>-0.8</v>
      </c>
      <c r="N97" s="90">
        <f t="shared" si="11"/>
        <v>7.3500000000000005</v>
      </c>
      <c r="O97" s="89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45"/>
      <c r="AC97" s="45"/>
      <c r="AD97" s="45"/>
      <c r="AE97" s="45"/>
      <c r="AF97" s="44"/>
    </row>
    <row r="98" spans="1:32">
      <c r="A98" s="88">
        <v>2006</v>
      </c>
      <c r="B98" s="89">
        <v>-0.9</v>
      </c>
      <c r="C98" s="89">
        <v>0.2</v>
      </c>
      <c r="D98" s="89">
        <v>3.2</v>
      </c>
      <c r="E98" s="89">
        <v>6.6</v>
      </c>
      <c r="F98" s="89">
        <v>9.1999999999999993</v>
      </c>
      <c r="G98" s="89">
        <v>12.8</v>
      </c>
      <c r="H98" s="89">
        <v>18.2</v>
      </c>
      <c r="I98" s="89">
        <v>14.3</v>
      </c>
      <c r="J98" s="89">
        <v>14.3</v>
      </c>
      <c r="K98" s="89">
        <v>11</v>
      </c>
      <c r="L98" s="89">
        <v>6.2</v>
      </c>
      <c r="M98" s="89">
        <v>1.3</v>
      </c>
      <c r="N98" s="90">
        <f t="shared" si="11"/>
        <v>8.0333333333333332</v>
      </c>
      <c r="O98" s="89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45"/>
      <c r="AC98" s="45"/>
      <c r="AD98" s="45"/>
      <c r="AE98" s="45"/>
      <c r="AF98" s="44"/>
    </row>
    <row r="99" spans="1:32">
      <c r="A99" s="88">
        <v>2007</v>
      </c>
      <c r="B99" s="89">
        <v>2.9</v>
      </c>
      <c r="C99" s="89">
        <v>2.8</v>
      </c>
      <c r="D99" s="89">
        <v>4</v>
      </c>
      <c r="E99" s="89">
        <v>7.6</v>
      </c>
      <c r="F99" s="89">
        <v>11</v>
      </c>
      <c r="G99" s="89">
        <v>13</v>
      </c>
      <c r="H99" s="89">
        <v>13.9</v>
      </c>
      <c r="I99" s="89">
        <v>14.7</v>
      </c>
      <c r="J99" s="89">
        <v>12</v>
      </c>
      <c r="K99" s="89">
        <v>8.5</v>
      </c>
      <c r="L99" s="89">
        <v>4.8</v>
      </c>
      <c r="M99" s="89">
        <v>0.5</v>
      </c>
      <c r="N99" s="90">
        <f t="shared" si="11"/>
        <v>7.9749999999999988</v>
      </c>
      <c r="O99" s="89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4"/>
      <c r="AC99" s="44"/>
      <c r="AD99" s="44"/>
      <c r="AE99" s="44"/>
      <c r="AF99" s="44"/>
    </row>
    <row r="100" spans="1:32">
      <c r="A100" s="88">
        <v>2008</v>
      </c>
      <c r="B100" s="89">
        <v>2.7</v>
      </c>
      <c r="C100" s="89">
        <v>2</v>
      </c>
      <c r="D100" s="89">
        <v>2.9</v>
      </c>
      <c r="E100" s="89">
        <v>5.7</v>
      </c>
      <c r="F100" s="89">
        <v>10.6</v>
      </c>
      <c r="G100" s="89">
        <v>14.2</v>
      </c>
      <c r="H100" s="89">
        <v>15.2</v>
      </c>
      <c r="I100" s="89">
        <v>14.5</v>
      </c>
      <c r="J100" s="89">
        <v>10.7</v>
      </c>
      <c r="K100" s="89">
        <v>7.7</v>
      </c>
      <c r="L100" s="89">
        <v>5.4</v>
      </c>
      <c r="M100" s="89">
        <v>1.5</v>
      </c>
      <c r="N100" s="90">
        <f t="shared" si="11"/>
        <v>7.7583333333333337</v>
      </c>
      <c r="O100" s="89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4"/>
      <c r="AC100" s="44"/>
      <c r="AD100" s="44"/>
      <c r="AE100" s="44"/>
      <c r="AF100" s="44"/>
    </row>
    <row r="101" spans="1:32">
      <c r="A101" s="88">
        <v>2009</v>
      </c>
      <c r="B101" s="89">
        <v>-1</v>
      </c>
      <c r="C101" s="89">
        <v>2.4</v>
      </c>
      <c r="D101" s="89">
        <v>4.4000000000000004</v>
      </c>
      <c r="E101" s="89">
        <v>7.6</v>
      </c>
      <c r="F101" s="89">
        <v>11</v>
      </c>
      <c r="G101" s="89">
        <v>14.1</v>
      </c>
      <c r="H101" s="89">
        <v>15.6</v>
      </c>
      <c r="I101" s="89">
        <v>16.899999999999999</v>
      </c>
      <c r="J101" s="89">
        <v>13.6</v>
      </c>
      <c r="K101" s="89">
        <v>9.6</v>
      </c>
      <c r="L101" s="89">
        <v>5.0999999999999996</v>
      </c>
      <c r="M101" s="89">
        <v>1.7</v>
      </c>
      <c r="N101" s="90">
        <f t="shared" si="11"/>
        <v>8.4166666666666661</v>
      </c>
      <c r="O101" s="89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4"/>
      <c r="AC101" s="44"/>
      <c r="AD101" s="44"/>
      <c r="AE101" s="44"/>
      <c r="AF101" s="44"/>
    </row>
    <row r="102" spans="1:32">
      <c r="A102" s="88">
        <v>2010</v>
      </c>
      <c r="B102" s="89">
        <v>-0.7</v>
      </c>
      <c r="C102" s="89">
        <v>0.4</v>
      </c>
      <c r="D102" s="89">
        <v>3</v>
      </c>
      <c r="E102" s="89">
        <v>6.6</v>
      </c>
      <c r="F102" s="89">
        <v>9.5</v>
      </c>
      <c r="G102" s="89">
        <v>13.4</v>
      </c>
      <c r="H102" s="89">
        <v>17.100000000000001</v>
      </c>
      <c r="I102" s="89">
        <v>15</v>
      </c>
      <c r="J102" s="89">
        <v>11</v>
      </c>
      <c r="K102" s="89">
        <v>8.1</v>
      </c>
      <c r="L102" s="89">
        <v>4.4000000000000004</v>
      </c>
      <c r="M102" s="89">
        <v>0.3</v>
      </c>
      <c r="N102" s="90">
        <f t="shared" si="11"/>
        <v>7.3416666666666677</v>
      </c>
      <c r="O102" s="89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4"/>
      <c r="AC102" s="44"/>
      <c r="AD102" s="44"/>
      <c r="AE102" s="44"/>
      <c r="AF102" s="44"/>
    </row>
    <row r="103" spans="1:32">
      <c r="A103" s="88">
        <v>2011</v>
      </c>
      <c r="B103" s="89">
        <v>1.3</v>
      </c>
      <c r="C103" s="89">
        <v>1.9</v>
      </c>
      <c r="D103" s="89">
        <v>3.9</v>
      </c>
      <c r="E103" s="89">
        <v>7.9</v>
      </c>
      <c r="F103" s="89">
        <v>10.5</v>
      </c>
      <c r="G103" s="89">
        <v>13.5</v>
      </c>
      <c r="H103" s="89">
        <v>14.6</v>
      </c>
      <c r="I103" s="89">
        <v>14.4</v>
      </c>
      <c r="J103" s="89">
        <v>13.3</v>
      </c>
      <c r="K103" s="89">
        <v>8.9</v>
      </c>
      <c r="L103" s="89">
        <v>6.7</v>
      </c>
      <c r="M103" s="89">
        <v>2.1</v>
      </c>
      <c r="N103" s="90">
        <f t="shared" si="11"/>
        <v>8.25</v>
      </c>
      <c r="O103" s="89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4"/>
      <c r="AC103" s="44"/>
      <c r="AD103" s="44"/>
      <c r="AE103" s="44"/>
      <c r="AF103" s="44"/>
    </row>
    <row r="104" spans="1:32">
      <c r="A104" s="88">
        <v>2012</v>
      </c>
      <c r="B104" s="89">
        <v>1.7</v>
      </c>
      <c r="C104" s="89">
        <v>-1.2</v>
      </c>
      <c r="D104" s="89">
        <v>5.0999999999999996</v>
      </c>
      <c r="E104" s="89">
        <v>6.22</v>
      </c>
      <c r="F104" s="89">
        <v>9.9</v>
      </c>
      <c r="G104" s="89">
        <v>13.5</v>
      </c>
      <c r="H104" s="89">
        <v>14.8</v>
      </c>
      <c r="I104" s="89">
        <v>16.5</v>
      </c>
      <c r="J104" s="89">
        <v>13.7</v>
      </c>
      <c r="K104" s="89">
        <v>9.1</v>
      </c>
      <c r="L104" s="89">
        <v>5.0999999999999996</v>
      </c>
      <c r="M104" s="89">
        <v>0.8</v>
      </c>
      <c r="N104" s="90">
        <f t="shared" si="11"/>
        <v>7.9349999999999987</v>
      </c>
      <c r="O104" s="89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44"/>
      <c r="AC104" s="44"/>
      <c r="AD104" s="44"/>
      <c r="AE104" s="44"/>
      <c r="AF104" s="44"/>
    </row>
    <row r="105" spans="1:32">
      <c r="A105" s="92">
        <v>2013</v>
      </c>
      <c r="B105" s="89">
        <v>0.1</v>
      </c>
      <c r="C105" s="89">
        <v>-1.1000000000000001</v>
      </c>
      <c r="D105" s="89">
        <v>3</v>
      </c>
      <c r="E105" s="89">
        <v>5.5</v>
      </c>
      <c r="F105" s="89">
        <v>7.6</v>
      </c>
      <c r="G105" s="89">
        <v>12.4</v>
      </c>
      <c r="H105" s="89">
        <v>16</v>
      </c>
      <c r="I105" s="89">
        <v>14.8</v>
      </c>
      <c r="J105" s="89">
        <v>12.6</v>
      </c>
      <c r="K105" s="89">
        <v>11.8</v>
      </c>
      <c r="L105" s="89">
        <v>4.5999999999999996</v>
      </c>
      <c r="M105" s="89">
        <v>2.1</v>
      </c>
      <c r="N105" s="90">
        <f t="shared" si="11"/>
        <v>7.4499999999999984</v>
      </c>
      <c r="O105" s="89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44"/>
      <c r="AC105" s="44"/>
      <c r="AD105" s="44"/>
      <c r="AE105" s="44"/>
      <c r="AF105" s="44"/>
    </row>
    <row r="106" spans="1:32">
      <c r="A106" s="92">
        <v>2014</v>
      </c>
      <c r="B106" s="89">
        <v>3.7</v>
      </c>
      <c r="C106" s="89">
        <v>2.4</v>
      </c>
      <c r="D106" s="89">
        <v>3.8</v>
      </c>
      <c r="E106" s="89">
        <v>7.6</v>
      </c>
      <c r="F106" s="89">
        <v>9.3000000000000007</v>
      </c>
      <c r="G106" s="89">
        <v>14.4</v>
      </c>
      <c r="H106" s="89">
        <v>15</v>
      </c>
      <c r="I106" s="89">
        <v>14</v>
      </c>
      <c r="J106" s="89">
        <v>13.6</v>
      </c>
      <c r="K106" s="89">
        <v>11.6</v>
      </c>
      <c r="L106" s="89">
        <v>7.3</v>
      </c>
      <c r="M106" s="89">
        <v>3.2</v>
      </c>
      <c r="N106" s="90">
        <f t="shared" si="11"/>
        <v>8.8249999999999993</v>
      </c>
      <c r="O106" s="89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44"/>
      <c r="AC106" s="44"/>
      <c r="AD106" s="44"/>
      <c r="AE106" s="44"/>
      <c r="AF106" s="44"/>
    </row>
    <row r="107" spans="1:32">
      <c r="A107" s="92">
        <v>2015</v>
      </c>
      <c r="B107" s="89">
        <v>1.5</v>
      </c>
      <c r="C107" s="89">
        <v>0.7</v>
      </c>
      <c r="D107" s="89">
        <v>4.9000000000000004</v>
      </c>
      <c r="E107" s="89">
        <v>6.8</v>
      </c>
      <c r="F107" s="89">
        <v>11.3</v>
      </c>
      <c r="G107" s="89">
        <v>14.8</v>
      </c>
      <c r="H107" s="89">
        <v>18.7</v>
      </c>
      <c r="I107" s="89">
        <v>15.5</v>
      </c>
      <c r="J107" s="89">
        <v>12.4</v>
      </c>
      <c r="K107" s="89">
        <v>7.8</v>
      </c>
      <c r="L107" s="89">
        <v>5.9</v>
      </c>
      <c r="M107" s="89">
        <v>6</v>
      </c>
      <c r="N107" s="90">
        <f t="shared" si="11"/>
        <v>8.8583333333333343</v>
      </c>
      <c r="O107" s="89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44"/>
      <c r="AC107" s="44"/>
      <c r="AD107" s="44"/>
      <c r="AE107" s="44"/>
      <c r="AF107" s="44"/>
    </row>
    <row r="108" spans="1:32" s="140" customFormat="1">
      <c r="A108" s="92">
        <v>2016</v>
      </c>
      <c r="B108" s="99">
        <v>2.5</v>
      </c>
      <c r="C108" s="99">
        <v>2.8</v>
      </c>
      <c r="D108" s="99">
        <v>2.8</v>
      </c>
      <c r="E108" s="99">
        <v>7</v>
      </c>
      <c r="F108" s="99">
        <v>8.6999999999999993</v>
      </c>
      <c r="G108" s="99">
        <v>13.7</v>
      </c>
      <c r="H108" s="99">
        <v>16.399999999999999</v>
      </c>
      <c r="I108" s="99">
        <v>15.2</v>
      </c>
      <c r="J108" s="99">
        <v>14.1</v>
      </c>
      <c r="K108" s="99">
        <v>8.3000000000000007</v>
      </c>
      <c r="L108" s="99">
        <v>4.9000000000000004</v>
      </c>
      <c r="M108" s="99">
        <v>1.7</v>
      </c>
      <c r="N108" s="90">
        <f t="shared" si="11"/>
        <v>8.1749999999999989</v>
      </c>
      <c r="O108" s="99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44"/>
      <c r="AC108" s="44"/>
      <c r="AD108" s="44"/>
      <c r="AE108" s="44"/>
      <c r="AF108" s="44"/>
    </row>
    <row r="109" spans="1:32" s="140" customFormat="1">
      <c r="A109" s="141">
        <v>2017</v>
      </c>
      <c r="B109" s="105">
        <v>-0.6</v>
      </c>
      <c r="C109" s="105">
        <v>4</v>
      </c>
      <c r="D109" s="105">
        <v>5.8</v>
      </c>
      <c r="E109" s="105">
        <v>7</v>
      </c>
      <c r="F109" s="105">
        <v>8.8000000000000007</v>
      </c>
      <c r="G109" s="105">
        <v>16</v>
      </c>
      <c r="H109" s="105">
        <v>16</v>
      </c>
      <c r="I109" s="105">
        <v>16</v>
      </c>
      <c r="J109" s="105">
        <v>10</v>
      </c>
      <c r="K109" s="105"/>
      <c r="L109" s="105"/>
      <c r="M109" s="105"/>
      <c r="N109" s="106"/>
      <c r="O109" s="99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44"/>
      <c r="AC109" s="44"/>
      <c r="AD109" s="44"/>
      <c r="AE109" s="44"/>
      <c r="AF109" s="44"/>
    </row>
    <row r="110" spans="1:32">
      <c r="A110" s="93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90"/>
      <c r="O110" s="89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44"/>
      <c r="AC110" s="44"/>
      <c r="AD110" s="44"/>
      <c r="AE110" s="44"/>
      <c r="AF110" s="44"/>
    </row>
    <row r="111" spans="1:32">
      <c r="A111" s="107" t="s">
        <v>52</v>
      </c>
      <c r="B111" t="s">
        <v>38</v>
      </c>
      <c r="C111" t="s">
        <v>39</v>
      </c>
      <c r="D111" t="s">
        <v>40</v>
      </c>
      <c r="E111" t="s">
        <v>41</v>
      </c>
      <c r="F111" t="s">
        <v>42</v>
      </c>
      <c r="G111" t="s">
        <v>43</v>
      </c>
      <c r="H111" t="s">
        <v>44</v>
      </c>
      <c r="I111" t="s">
        <v>45</v>
      </c>
      <c r="J111" t="s">
        <v>46</v>
      </c>
      <c r="K111" t="s">
        <v>47</v>
      </c>
      <c r="L111" t="s">
        <v>48</v>
      </c>
      <c r="M111" t="s">
        <v>49</v>
      </c>
      <c r="N111" s="84" t="s">
        <v>52</v>
      </c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44"/>
      <c r="AC111" s="44"/>
      <c r="AD111" s="44"/>
      <c r="AE111" s="44"/>
      <c r="AF111" s="44"/>
    </row>
    <row r="112" spans="1:32">
      <c r="A112" s="85" t="s">
        <v>50</v>
      </c>
      <c r="B112" s="86">
        <v>8.5</v>
      </c>
      <c r="C112" s="86">
        <v>9.9</v>
      </c>
      <c r="D112" s="86">
        <v>12.9</v>
      </c>
      <c r="E112" s="86">
        <v>16.8</v>
      </c>
      <c r="F112" s="86">
        <v>20.7</v>
      </c>
      <c r="G112" s="86">
        <v>24.8</v>
      </c>
      <c r="H112" s="86">
        <v>28.9</v>
      </c>
      <c r="I112" s="86">
        <v>28</v>
      </c>
      <c r="J112" s="86">
        <v>24.2</v>
      </c>
      <c r="K112" s="86">
        <v>18.399999999999999</v>
      </c>
      <c r="L112" s="86">
        <v>12.4</v>
      </c>
      <c r="M112" s="86">
        <v>9.1</v>
      </c>
      <c r="N112" s="87">
        <v>18</v>
      </c>
      <c r="O112" s="86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44"/>
      <c r="AC112" s="44"/>
      <c r="AD112" s="44"/>
      <c r="AE112" s="44"/>
      <c r="AF112" s="44"/>
    </row>
    <row r="113" spans="1:32">
      <c r="A113" s="85" t="s">
        <v>14</v>
      </c>
      <c r="B113" s="86">
        <v>8.6999999999999993</v>
      </c>
      <c r="C113" s="86">
        <v>10.3</v>
      </c>
      <c r="D113" s="86">
        <v>13.2</v>
      </c>
      <c r="E113" s="86">
        <v>16.8</v>
      </c>
      <c r="F113" s="86">
        <v>20.7</v>
      </c>
      <c r="G113" s="86">
        <v>24.9</v>
      </c>
      <c r="H113" s="86">
        <v>29.2</v>
      </c>
      <c r="I113" s="86">
        <v>28.3</v>
      </c>
      <c r="J113" s="86">
        <v>24.3</v>
      </c>
      <c r="K113" s="86">
        <v>18.600000000000001</v>
      </c>
      <c r="L113" s="86">
        <v>12.4</v>
      </c>
      <c r="M113" s="86">
        <v>9.1999999999999993</v>
      </c>
      <c r="N113" s="87">
        <v>18.100000000000001</v>
      </c>
      <c r="O113" s="86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44"/>
      <c r="AC113" s="44"/>
      <c r="AD113" s="44"/>
      <c r="AE113" s="44"/>
      <c r="AF113" s="44"/>
    </row>
    <row r="114" spans="1:32">
      <c r="A114" s="85" t="s">
        <v>25</v>
      </c>
      <c r="B114" s="86">
        <v>9</v>
      </c>
      <c r="C114" s="86">
        <v>10.6</v>
      </c>
      <c r="D114" s="86">
        <v>14</v>
      </c>
      <c r="E114" s="86">
        <v>16.399999999999999</v>
      </c>
      <c r="F114" s="86">
        <v>21.1</v>
      </c>
      <c r="G114" s="86">
        <v>25.1</v>
      </c>
      <c r="H114" s="86">
        <v>29.1</v>
      </c>
      <c r="I114" s="86">
        <v>28.9</v>
      </c>
      <c r="J114" s="86">
        <v>24</v>
      </c>
      <c r="K114" s="86">
        <v>18.2</v>
      </c>
      <c r="L114" s="86">
        <v>12.3</v>
      </c>
      <c r="M114" s="86">
        <v>9.6999999999999993</v>
      </c>
      <c r="N114" s="87">
        <v>18.2</v>
      </c>
      <c r="O114" s="86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44"/>
      <c r="AC114" s="44"/>
      <c r="AD114" s="44"/>
      <c r="AE114" s="44"/>
      <c r="AF114" s="44"/>
    </row>
    <row r="115" spans="1:32">
      <c r="A115" s="88">
        <v>1997</v>
      </c>
      <c r="B115" s="89">
        <v>8.1999999999999993</v>
      </c>
      <c r="C115" s="89">
        <v>12.9</v>
      </c>
      <c r="D115" s="89">
        <v>18.7</v>
      </c>
      <c r="E115" s="89">
        <v>19</v>
      </c>
      <c r="F115" s="89">
        <v>22.6</v>
      </c>
      <c r="G115" s="89">
        <v>23.7</v>
      </c>
      <c r="H115" s="89">
        <v>29.2</v>
      </c>
      <c r="I115" s="89">
        <v>29.7</v>
      </c>
      <c r="J115" s="89">
        <v>26.2</v>
      </c>
      <c r="K115" s="89">
        <v>18.899999999999999</v>
      </c>
      <c r="L115" s="89">
        <v>13.6</v>
      </c>
      <c r="M115" s="89">
        <v>9.6</v>
      </c>
      <c r="N115" s="90">
        <f t="shared" ref="N115:N134" si="12">AVERAGE(B115:M115)</f>
        <v>19.358333333333331</v>
      </c>
      <c r="O115" s="89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44"/>
      <c r="AC115" s="44"/>
      <c r="AD115" s="44"/>
      <c r="AE115" s="44"/>
      <c r="AF115" s="44"/>
    </row>
    <row r="116" spans="1:32">
      <c r="A116" s="88">
        <v>1998</v>
      </c>
      <c r="B116" s="89">
        <v>8.8000000000000007</v>
      </c>
      <c r="C116" s="89">
        <v>14</v>
      </c>
      <c r="D116" s="89">
        <v>14.4</v>
      </c>
      <c r="E116" s="89">
        <v>15.3</v>
      </c>
      <c r="F116" s="89">
        <v>22.4</v>
      </c>
      <c r="G116" s="89">
        <v>25.5</v>
      </c>
      <c r="H116" s="89">
        <v>29.2</v>
      </c>
      <c r="I116" s="89">
        <v>29.4</v>
      </c>
      <c r="J116" s="89">
        <v>22.8</v>
      </c>
      <c r="K116" s="89">
        <v>17.100000000000001</v>
      </c>
      <c r="L116" s="89">
        <v>10.1</v>
      </c>
      <c r="M116" s="89">
        <v>9.6</v>
      </c>
      <c r="N116" s="90">
        <f t="shared" si="12"/>
        <v>18.216666666666665</v>
      </c>
      <c r="O116" s="89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44"/>
      <c r="AC116" s="44"/>
      <c r="AD116" s="44"/>
      <c r="AE116" s="44"/>
      <c r="AF116" s="44"/>
    </row>
    <row r="117" spans="1:32">
      <c r="A117" s="88">
        <v>1999</v>
      </c>
      <c r="B117" s="89">
        <v>9.6</v>
      </c>
      <c r="C117" s="89">
        <v>9.4</v>
      </c>
      <c r="D117" s="89">
        <v>14.8</v>
      </c>
      <c r="E117" s="89">
        <v>16.7</v>
      </c>
      <c r="F117" s="89">
        <v>23.5</v>
      </c>
      <c r="G117" s="89">
        <v>24.7</v>
      </c>
      <c r="H117" s="89">
        <v>29.7</v>
      </c>
      <c r="I117" s="89">
        <v>28.2</v>
      </c>
      <c r="J117" s="89">
        <v>25</v>
      </c>
      <c r="K117" s="89">
        <v>18.5</v>
      </c>
      <c r="L117" s="89">
        <v>10.4</v>
      </c>
      <c r="M117" s="89">
        <v>8.8000000000000007</v>
      </c>
      <c r="N117" s="90">
        <f t="shared" si="12"/>
        <v>18.275000000000002</v>
      </c>
      <c r="O117" s="89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44"/>
      <c r="AC117" s="44"/>
      <c r="AD117" s="44"/>
      <c r="AE117" s="44"/>
      <c r="AF117" s="44"/>
    </row>
    <row r="118" spans="1:32">
      <c r="A118" s="88">
        <v>2000</v>
      </c>
      <c r="B118" s="89">
        <v>9</v>
      </c>
      <c r="C118" s="89">
        <v>12.5</v>
      </c>
      <c r="D118" s="89">
        <v>14.9</v>
      </c>
      <c r="E118" s="89">
        <v>16.7</v>
      </c>
      <c r="F118" s="89">
        <v>23.4</v>
      </c>
      <c r="G118" s="89">
        <v>26.1</v>
      </c>
      <c r="H118" s="89">
        <v>26.2</v>
      </c>
      <c r="I118" s="89">
        <v>29.8</v>
      </c>
      <c r="J118" s="89">
        <v>25.3</v>
      </c>
      <c r="K118" s="89">
        <v>17.8</v>
      </c>
      <c r="L118" s="89">
        <v>12.1</v>
      </c>
      <c r="M118" s="89">
        <v>10.8</v>
      </c>
      <c r="N118" s="90">
        <f t="shared" si="12"/>
        <v>18.716666666666669</v>
      </c>
      <c r="O118" s="89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44"/>
      <c r="AC118" s="44"/>
      <c r="AD118" s="44"/>
      <c r="AE118" s="44"/>
      <c r="AF118" s="44"/>
    </row>
    <row r="119" spans="1:32">
      <c r="A119" s="88">
        <v>2001</v>
      </c>
      <c r="B119" s="89">
        <v>9.5</v>
      </c>
      <c r="C119" s="89">
        <v>11.6</v>
      </c>
      <c r="D119" s="89">
        <v>15.5</v>
      </c>
      <c r="E119" s="89">
        <v>16</v>
      </c>
      <c r="F119" s="89">
        <v>22.5</v>
      </c>
      <c r="G119" s="89">
        <v>25.6</v>
      </c>
      <c r="H119" s="89">
        <v>28.6</v>
      </c>
      <c r="I119" s="89">
        <v>30</v>
      </c>
      <c r="J119" s="89">
        <v>21.2</v>
      </c>
      <c r="K119" s="89">
        <v>21.4</v>
      </c>
      <c r="L119" s="89">
        <v>11.5</v>
      </c>
      <c r="M119" s="89">
        <v>7.5</v>
      </c>
      <c r="N119" s="90">
        <f t="shared" si="12"/>
        <v>18.408333333333331</v>
      </c>
      <c r="O119" s="89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44"/>
      <c r="AC119" s="44"/>
      <c r="AD119" s="44"/>
      <c r="AE119" s="44"/>
      <c r="AF119" s="44"/>
    </row>
    <row r="120" spans="1:32">
      <c r="A120" s="88">
        <v>2002</v>
      </c>
      <c r="B120" s="89">
        <v>11</v>
      </c>
      <c r="C120" s="89">
        <v>12.5</v>
      </c>
      <c r="D120" s="89">
        <v>15.5</v>
      </c>
      <c r="E120" s="89">
        <v>18.100000000000001</v>
      </c>
      <c r="F120" s="91">
        <v>22</v>
      </c>
      <c r="G120" s="89">
        <v>27.5</v>
      </c>
      <c r="H120" s="89">
        <v>27.6</v>
      </c>
      <c r="I120" s="89">
        <v>27.1</v>
      </c>
      <c r="J120" s="89">
        <v>21.2</v>
      </c>
      <c r="K120" s="89">
        <v>18.399999999999999</v>
      </c>
      <c r="L120" s="89">
        <v>14.2</v>
      </c>
      <c r="M120" s="89">
        <v>10.1</v>
      </c>
      <c r="N120" s="90">
        <f t="shared" si="12"/>
        <v>18.766666666666662</v>
      </c>
      <c r="O120" s="89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4"/>
      <c r="AC120" s="44"/>
      <c r="AD120" s="44"/>
      <c r="AE120" s="44"/>
      <c r="AF120" s="44"/>
    </row>
    <row r="121" spans="1:32">
      <c r="A121" s="88">
        <v>2003</v>
      </c>
      <c r="B121" s="89">
        <v>7.3</v>
      </c>
      <c r="C121" s="89">
        <v>8.9</v>
      </c>
      <c r="D121" s="89">
        <v>16.5</v>
      </c>
      <c r="E121" s="89">
        <v>17.7</v>
      </c>
      <c r="F121" s="89">
        <v>23.6</v>
      </c>
      <c r="G121" s="89">
        <v>32.4</v>
      </c>
      <c r="H121" s="89">
        <v>31.3</v>
      </c>
      <c r="I121" s="89">
        <v>34.799999999999997</v>
      </c>
      <c r="J121" s="89">
        <v>23.9</v>
      </c>
      <c r="K121" s="89">
        <v>7.6</v>
      </c>
      <c r="L121" s="89">
        <v>13.8</v>
      </c>
      <c r="M121" s="89">
        <v>9.9</v>
      </c>
      <c r="N121" s="90">
        <f t="shared" si="12"/>
        <v>18.975000000000001</v>
      </c>
      <c r="O121" s="89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4"/>
      <c r="AC121" s="44"/>
      <c r="AD121" s="44"/>
      <c r="AE121" s="44"/>
      <c r="AF121" s="44"/>
    </row>
    <row r="122" spans="1:32">
      <c r="A122" s="88">
        <v>2004</v>
      </c>
      <c r="B122" s="89">
        <v>8</v>
      </c>
      <c r="C122" s="89">
        <v>9.8000000000000007</v>
      </c>
      <c r="D122" s="89">
        <v>12.9</v>
      </c>
      <c r="E122" s="89">
        <v>16.2</v>
      </c>
      <c r="F122" s="89">
        <v>21.4</v>
      </c>
      <c r="G122" s="89">
        <v>27.7</v>
      </c>
      <c r="H122" s="89">
        <v>29.9</v>
      </c>
      <c r="I122" s="89">
        <v>28.4</v>
      </c>
      <c r="J122" s="89">
        <v>25</v>
      </c>
      <c r="K122" s="89">
        <v>18.7</v>
      </c>
      <c r="L122" s="89">
        <v>12</v>
      </c>
      <c r="M122" s="89">
        <v>8.8000000000000007</v>
      </c>
      <c r="N122" s="90">
        <f t="shared" si="12"/>
        <v>18.233333333333334</v>
      </c>
      <c r="O122" s="89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4"/>
      <c r="AC122" s="44"/>
      <c r="AD122" s="44"/>
      <c r="AE122" s="44"/>
      <c r="AF122" s="44"/>
    </row>
    <row r="123" spans="1:32">
      <c r="A123" s="88">
        <v>2005</v>
      </c>
      <c r="B123" s="89">
        <v>9.3000000000000007</v>
      </c>
      <c r="C123" s="89">
        <v>8</v>
      </c>
      <c r="D123" s="89">
        <v>14.2</v>
      </c>
      <c r="E123" s="89">
        <v>16.8</v>
      </c>
      <c r="F123" s="89">
        <v>22.8</v>
      </c>
      <c r="G123" s="89">
        <v>28.9</v>
      </c>
      <c r="H123" s="89">
        <v>29.9</v>
      </c>
      <c r="I123" s="89">
        <v>27.3</v>
      </c>
      <c r="J123" s="89">
        <v>23.9</v>
      </c>
      <c r="K123" s="89">
        <v>19.399999999999999</v>
      </c>
      <c r="L123" s="89">
        <v>12</v>
      </c>
      <c r="M123" s="89">
        <v>6.5</v>
      </c>
      <c r="N123" s="90">
        <f t="shared" si="12"/>
        <v>18.250000000000004</v>
      </c>
      <c r="O123" s="89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4"/>
      <c r="AC123" s="44"/>
      <c r="AD123" s="44"/>
      <c r="AE123" s="44"/>
      <c r="AF123" s="44"/>
    </row>
    <row r="124" spans="1:32">
      <c r="A124" s="88">
        <v>2006</v>
      </c>
      <c r="B124" s="89">
        <v>7</v>
      </c>
      <c r="C124" s="89">
        <v>8.6</v>
      </c>
      <c r="D124" s="89">
        <v>12.6</v>
      </c>
      <c r="E124" s="89">
        <v>18.5</v>
      </c>
      <c r="F124" s="89">
        <v>22</v>
      </c>
      <c r="G124" s="89">
        <v>28.1</v>
      </c>
      <c r="H124" s="89">
        <v>33.200000000000003</v>
      </c>
      <c r="I124" s="89">
        <v>25.7</v>
      </c>
      <c r="J124" s="89">
        <v>25.9</v>
      </c>
      <c r="K124" s="89">
        <v>20.6</v>
      </c>
      <c r="L124" s="89">
        <v>14.9</v>
      </c>
      <c r="M124" s="89">
        <v>10.3</v>
      </c>
      <c r="N124" s="90">
        <f t="shared" si="12"/>
        <v>18.95</v>
      </c>
      <c r="O124" s="89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4"/>
      <c r="AC124" s="44"/>
      <c r="AD124" s="44"/>
      <c r="AE124" s="44"/>
      <c r="AF124" s="44"/>
    </row>
    <row r="125" spans="1:32">
      <c r="A125" s="88">
        <v>2007</v>
      </c>
      <c r="B125" s="89">
        <v>10.9</v>
      </c>
      <c r="C125" s="89">
        <v>12.5</v>
      </c>
      <c r="D125" s="89">
        <v>14.3</v>
      </c>
      <c r="E125" s="89">
        <v>22.3</v>
      </c>
      <c r="F125" s="89">
        <v>22.4</v>
      </c>
      <c r="G125" s="89">
        <v>25.8</v>
      </c>
      <c r="H125" s="89">
        <v>27.7</v>
      </c>
      <c r="I125" s="89">
        <v>26.7</v>
      </c>
      <c r="J125" s="89">
        <v>23.5</v>
      </c>
      <c r="K125" s="89">
        <v>18.3</v>
      </c>
      <c r="L125" s="89">
        <v>12.3</v>
      </c>
      <c r="M125" s="89">
        <v>9.6</v>
      </c>
      <c r="N125" s="90">
        <f t="shared" si="12"/>
        <v>18.858333333333334</v>
      </c>
      <c r="O125" s="89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:32">
      <c r="A126" s="88">
        <v>2008</v>
      </c>
      <c r="B126" s="89">
        <v>11.5</v>
      </c>
      <c r="C126" s="89">
        <v>12.8</v>
      </c>
      <c r="D126" s="89">
        <v>13</v>
      </c>
      <c r="E126" s="89">
        <v>16</v>
      </c>
      <c r="F126" s="89">
        <v>21.7</v>
      </c>
      <c r="G126" s="89">
        <v>24.9</v>
      </c>
      <c r="H126" s="89">
        <v>27.9</v>
      </c>
      <c r="I126" s="89">
        <v>26.9</v>
      </c>
      <c r="J126" s="89">
        <v>21.8</v>
      </c>
      <c r="K126" s="89">
        <v>17.399999999999999</v>
      </c>
      <c r="L126" s="89">
        <v>11.7</v>
      </c>
      <c r="M126" s="89">
        <v>8</v>
      </c>
      <c r="N126" s="90">
        <f t="shared" si="12"/>
        <v>17.8</v>
      </c>
      <c r="O126" s="89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:32">
      <c r="A127" s="88">
        <v>2009</v>
      </c>
      <c r="B127" s="89">
        <v>7.2</v>
      </c>
      <c r="C127" s="89">
        <v>9.6999999999999993</v>
      </c>
      <c r="D127" s="89">
        <v>14.7</v>
      </c>
      <c r="E127" s="89">
        <v>18.2</v>
      </c>
      <c r="F127" s="89">
        <v>24</v>
      </c>
      <c r="G127" s="89">
        <v>26.7</v>
      </c>
      <c r="H127" s="89">
        <v>30.2</v>
      </c>
      <c r="I127" s="89">
        <v>31.9</v>
      </c>
      <c r="J127" s="89">
        <v>25.4</v>
      </c>
      <c r="K127" s="89">
        <v>19.2</v>
      </c>
      <c r="L127" s="89">
        <v>14.1</v>
      </c>
      <c r="M127" s="89">
        <v>8.4</v>
      </c>
      <c r="N127" s="90">
        <f t="shared" si="12"/>
        <v>19.141666666666666</v>
      </c>
      <c r="O127" s="89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:32">
      <c r="A128" s="88">
        <v>2010</v>
      </c>
      <c r="B128" s="89">
        <v>5.2</v>
      </c>
      <c r="C128" s="89">
        <v>8.3000000000000007</v>
      </c>
      <c r="D128" s="89">
        <v>12.4</v>
      </c>
      <c r="E128" s="89">
        <v>19</v>
      </c>
      <c r="F128" s="89">
        <v>19.399999999999999</v>
      </c>
      <c r="G128" s="89">
        <v>25.1</v>
      </c>
      <c r="H128" s="89">
        <v>30.7</v>
      </c>
      <c r="I128" s="89">
        <v>29</v>
      </c>
      <c r="J128" s="89">
        <v>23.6</v>
      </c>
      <c r="K128" s="89">
        <v>17.100000000000001</v>
      </c>
      <c r="L128" s="89">
        <v>12.1</v>
      </c>
      <c r="M128" s="89">
        <v>6.8</v>
      </c>
      <c r="N128" s="90">
        <f t="shared" si="12"/>
        <v>17.391666666666669</v>
      </c>
      <c r="O128" s="89"/>
    </row>
    <row r="129" spans="1:15">
      <c r="A129" s="88">
        <v>2011</v>
      </c>
      <c r="B129" s="89">
        <v>8.6999999999999993</v>
      </c>
      <c r="C129" s="89">
        <v>11.9</v>
      </c>
      <c r="D129" s="89">
        <v>14.8</v>
      </c>
      <c r="E129" s="89">
        <v>21.8</v>
      </c>
      <c r="F129" s="89">
        <v>25.5</v>
      </c>
      <c r="G129" s="89">
        <v>26</v>
      </c>
      <c r="H129" s="89">
        <v>26.4</v>
      </c>
      <c r="I129" s="89">
        <v>29</v>
      </c>
      <c r="J129" s="89">
        <v>25.7</v>
      </c>
      <c r="K129" s="89">
        <v>20</v>
      </c>
      <c r="L129" s="89">
        <v>15.1</v>
      </c>
      <c r="M129" s="89">
        <v>11.3</v>
      </c>
      <c r="N129" s="90">
        <f t="shared" si="12"/>
        <v>19.683333333333334</v>
      </c>
      <c r="O129" s="89"/>
    </row>
    <row r="130" spans="1:15">
      <c r="A130" s="88">
        <v>2012</v>
      </c>
      <c r="B130" s="89">
        <v>10.8</v>
      </c>
      <c r="C130" s="89">
        <v>7.2</v>
      </c>
      <c r="D130" s="89">
        <v>18.3</v>
      </c>
      <c r="E130" s="89">
        <v>16.27</v>
      </c>
      <c r="F130" s="89">
        <v>22.3</v>
      </c>
      <c r="G130" s="89">
        <v>26.7</v>
      </c>
      <c r="H130" s="89">
        <v>28.8</v>
      </c>
      <c r="I130" s="89">
        <v>30.9</v>
      </c>
      <c r="J130" s="89">
        <v>23.9</v>
      </c>
      <c r="K130" s="89">
        <v>19.2</v>
      </c>
      <c r="L130" s="89">
        <v>13.1</v>
      </c>
      <c r="M130" s="89">
        <v>9.6</v>
      </c>
      <c r="N130" s="90">
        <f t="shared" si="12"/>
        <v>18.922499999999999</v>
      </c>
      <c r="O130" s="89"/>
    </row>
    <row r="131" spans="1:15">
      <c r="A131" s="92">
        <v>2013</v>
      </c>
      <c r="B131" s="89">
        <v>9.1999999999999993</v>
      </c>
      <c r="C131" s="89">
        <v>7.4</v>
      </c>
      <c r="D131" s="89">
        <v>12.2</v>
      </c>
      <c r="E131" s="89">
        <v>16.7</v>
      </c>
      <c r="F131" s="89">
        <v>18.3</v>
      </c>
      <c r="G131" s="89">
        <v>24.5</v>
      </c>
      <c r="H131" s="89">
        <v>30.4</v>
      </c>
      <c r="I131" s="89">
        <v>27.9</v>
      </c>
      <c r="J131" s="89">
        <v>24.7</v>
      </c>
      <c r="K131" s="89">
        <v>19.5</v>
      </c>
      <c r="L131" s="89">
        <v>11.1</v>
      </c>
      <c r="M131" s="89">
        <v>11.2</v>
      </c>
      <c r="N131" s="90">
        <f t="shared" si="12"/>
        <v>17.758333333333329</v>
      </c>
      <c r="O131" s="89"/>
    </row>
    <row r="132" spans="1:15">
      <c r="A132" s="92">
        <v>2014</v>
      </c>
      <c r="B132" s="89">
        <v>10.1</v>
      </c>
      <c r="C132" s="89">
        <v>11.2</v>
      </c>
      <c r="D132" s="89">
        <v>16.2</v>
      </c>
      <c r="E132" s="89">
        <v>19.399999999999999</v>
      </c>
      <c r="F132" s="89">
        <v>21.3</v>
      </c>
      <c r="G132" s="89">
        <v>28.4</v>
      </c>
      <c r="H132" s="89">
        <v>26.2</v>
      </c>
      <c r="I132" s="89">
        <v>26</v>
      </c>
      <c r="J132" s="89">
        <v>24.8</v>
      </c>
      <c r="K132" s="89">
        <v>21.5</v>
      </c>
      <c r="L132" s="89">
        <v>14.6</v>
      </c>
      <c r="M132" s="89">
        <v>10.3</v>
      </c>
      <c r="N132" s="90">
        <f t="shared" si="12"/>
        <v>19.166666666666668</v>
      </c>
      <c r="O132" s="89"/>
    </row>
    <row r="133" spans="1:15">
      <c r="A133" s="92">
        <v>2015</v>
      </c>
      <c r="B133" s="89">
        <v>10.46</v>
      </c>
      <c r="C133" s="89">
        <v>8.8000000000000007</v>
      </c>
      <c r="D133" s="89">
        <v>15.39</v>
      </c>
      <c r="E133" s="89">
        <v>19.5</v>
      </c>
      <c r="F133" s="89">
        <v>23.5</v>
      </c>
      <c r="G133" s="89">
        <v>28.6</v>
      </c>
      <c r="H133" s="89">
        <v>33.200000000000003</v>
      </c>
      <c r="I133" s="89">
        <v>30</v>
      </c>
      <c r="J133" s="89">
        <v>22.7</v>
      </c>
      <c r="K133" s="89">
        <v>17.3</v>
      </c>
      <c r="L133" s="89">
        <v>16.3</v>
      </c>
      <c r="M133" s="89">
        <v>12.2</v>
      </c>
      <c r="N133" s="90">
        <f t="shared" si="12"/>
        <v>19.829166666666666</v>
      </c>
      <c r="O133" s="89"/>
    </row>
    <row r="134" spans="1:15" s="140" customFormat="1">
      <c r="A134" s="92">
        <v>2016</v>
      </c>
      <c r="B134" s="99">
        <v>9.9</v>
      </c>
      <c r="C134" s="99">
        <v>11.6</v>
      </c>
      <c r="D134" s="99">
        <v>13.3</v>
      </c>
      <c r="E134" s="99">
        <v>16.7</v>
      </c>
      <c r="F134" s="99">
        <v>20.8</v>
      </c>
      <c r="G134" s="99">
        <v>26</v>
      </c>
      <c r="H134" s="99">
        <v>29.6</v>
      </c>
      <c r="I134" s="99">
        <v>29.6</v>
      </c>
      <c r="J134" s="99">
        <v>26.9</v>
      </c>
      <c r="K134" s="99">
        <v>17.600000000000001</v>
      </c>
      <c r="L134" s="99">
        <v>13</v>
      </c>
      <c r="M134" s="99">
        <v>12.2</v>
      </c>
      <c r="N134" s="90">
        <f t="shared" si="12"/>
        <v>18.933333333333334</v>
      </c>
      <c r="O134" s="99"/>
    </row>
    <row r="135" spans="1:15">
      <c r="A135" s="141">
        <v>2017</v>
      </c>
      <c r="B135" s="105">
        <v>7.4</v>
      </c>
      <c r="C135" s="105">
        <v>13.4</v>
      </c>
      <c r="D135" s="105">
        <v>17.2</v>
      </c>
      <c r="E135" s="105">
        <v>18.100000000000001</v>
      </c>
      <c r="F135" s="105">
        <v>22.6</v>
      </c>
      <c r="G135" s="105">
        <v>29.2</v>
      </c>
      <c r="H135" s="105">
        <v>30.4</v>
      </c>
      <c r="I135" s="105">
        <v>31.5</v>
      </c>
      <c r="J135" s="105">
        <v>23.8</v>
      </c>
      <c r="K135" s="105"/>
      <c r="L135" s="105"/>
      <c r="M135" s="105"/>
      <c r="N135" s="106"/>
      <c r="O135" s="89"/>
    </row>
    <row r="136" spans="1:15">
      <c r="A136" s="93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90"/>
      <c r="O136" s="89"/>
    </row>
    <row r="137" spans="1:15">
      <c r="A137" s="83" t="s">
        <v>53</v>
      </c>
      <c r="B137" t="s">
        <v>38</v>
      </c>
      <c r="C137" t="s">
        <v>39</v>
      </c>
      <c r="D137" t="s">
        <v>40</v>
      </c>
      <c r="E137" t="s">
        <v>41</v>
      </c>
      <c r="F137" t="s">
        <v>42</v>
      </c>
      <c r="G137" t="s">
        <v>43</v>
      </c>
      <c r="H137" t="s">
        <v>44</v>
      </c>
      <c r="I137" t="s">
        <v>45</v>
      </c>
      <c r="J137" t="s">
        <v>46</v>
      </c>
      <c r="K137" t="s">
        <v>47</v>
      </c>
      <c r="L137" t="s">
        <v>48</v>
      </c>
      <c r="M137" t="s">
        <v>49</v>
      </c>
      <c r="N137" s="83" t="s">
        <v>53</v>
      </c>
    </row>
    <row r="138" spans="1:15">
      <c r="A138" s="85" t="s">
        <v>50</v>
      </c>
      <c r="B138" s="86">
        <f t="shared" ref="B138:N138" si="13">AVERAGE(B86,B112)</f>
        <v>4.3</v>
      </c>
      <c r="C138" s="86">
        <f t="shared" si="13"/>
        <v>5.4</v>
      </c>
      <c r="D138" s="86">
        <f t="shared" si="13"/>
        <v>7.9</v>
      </c>
      <c r="E138" s="94">
        <f t="shared" si="13"/>
        <v>11.15</v>
      </c>
      <c r="F138" s="94">
        <f t="shared" si="13"/>
        <v>14.649999999999999</v>
      </c>
      <c r="G138" s="94">
        <f t="shared" si="13"/>
        <v>18.45</v>
      </c>
      <c r="H138" s="94">
        <f t="shared" si="13"/>
        <v>21.7</v>
      </c>
      <c r="I138" s="94">
        <f t="shared" si="13"/>
        <v>21.05</v>
      </c>
      <c r="J138" s="94">
        <f t="shared" si="13"/>
        <v>18.05</v>
      </c>
      <c r="K138" s="94">
        <f t="shared" si="13"/>
        <v>13.149999999999999</v>
      </c>
      <c r="L138" s="86">
        <f t="shared" si="13"/>
        <v>8</v>
      </c>
      <c r="M138" s="86">
        <f t="shared" si="13"/>
        <v>5</v>
      </c>
      <c r="N138" s="87">
        <f t="shared" si="13"/>
        <v>12.5</v>
      </c>
      <c r="O138" s="94"/>
    </row>
    <row r="139" spans="1:15">
      <c r="A139" s="85" t="s">
        <v>14</v>
      </c>
      <c r="B139" s="86">
        <f t="shared" ref="B139:N139" si="14">AVERAGE(B87,B113)</f>
        <v>4.3999999999999995</v>
      </c>
      <c r="C139" s="86">
        <f t="shared" si="14"/>
        <v>5.75</v>
      </c>
      <c r="D139" s="86">
        <f t="shared" si="14"/>
        <v>8</v>
      </c>
      <c r="E139" s="94">
        <f t="shared" si="14"/>
        <v>11.100000000000001</v>
      </c>
      <c r="F139" s="94">
        <f t="shared" si="14"/>
        <v>14.6</v>
      </c>
      <c r="G139" s="94">
        <f t="shared" si="14"/>
        <v>18.45</v>
      </c>
      <c r="H139" s="94">
        <f t="shared" si="14"/>
        <v>21.9</v>
      </c>
      <c r="I139" s="94">
        <f t="shared" si="14"/>
        <v>21.25</v>
      </c>
      <c r="J139" s="94">
        <f t="shared" si="14"/>
        <v>18.05</v>
      </c>
      <c r="K139" s="94">
        <f t="shared" si="14"/>
        <v>13.3</v>
      </c>
      <c r="L139" s="86">
        <f t="shared" si="14"/>
        <v>7.95</v>
      </c>
      <c r="M139" s="86">
        <f t="shared" si="14"/>
        <v>4.9499999999999993</v>
      </c>
      <c r="N139" s="87">
        <f t="shared" si="14"/>
        <v>12.5</v>
      </c>
      <c r="O139" s="94"/>
    </row>
    <row r="140" spans="1:15">
      <c r="A140" s="85" t="s">
        <v>25</v>
      </c>
      <c r="B140" s="86">
        <f t="shared" ref="B140:N140" si="15">AVERAGE(B88,B114)</f>
        <v>4.6500000000000004</v>
      </c>
      <c r="C140" s="86">
        <f t="shared" si="15"/>
        <v>5.85</v>
      </c>
      <c r="D140" s="86">
        <f t="shared" si="15"/>
        <v>8.5500000000000007</v>
      </c>
      <c r="E140" s="94">
        <f t="shared" si="15"/>
        <v>10.799999999999999</v>
      </c>
      <c r="F140" s="94">
        <f t="shared" si="15"/>
        <v>14.950000000000001</v>
      </c>
      <c r="G140" s="94">
        <f t="shared" si="15"/>
        <v>18.649999999999999</v>
      </c>
      <c r="H140" s="94">
        <f t="shared" si="15"/>
        <v>22.05</v>
      </c>
      <c r="I140" s="94">
        <f t="shared" si="15"/>
        <v>21.9</v>
      </c>
      <c r="J140" s="94">
        <f t="shared" si="15"/>
        <v>17.899999999999999</v>
      </c>
      <c r="K140" s="94">
        <f t="shared" si="15"/>
        <v>13.1</v>
      </c>
      <c r="L140" s="86">
        <f t="shared" si="15"/>
        <v>7.95</v>
      </c>
      <c r="M140" s="86">
        <f t="shared" si="15"/>
        <v>5.5</v>
      </c>
      <c r="N140" s="87">
        <f t="shared" si="15"/>
        <v>12.649999999999999</v>
      </c>
      <c r="O140" s="94"/>
    </row>
    <row r="141" spans="1:15">
      <c r="A141" s="88">
        <v>1997</v>
      </c>
      <c r="B141" s="89">
        <v>4.4000000000000004</v>
      </c>
      <c r="C141" s="89">
        <v>7.6</v>
      </c>
      <c r="D141" s="89">
        <v>12.4</v>
      </c>
      <c r="E141" s="89">
        <v>12.1</v>
      </c>
      <c r="F141" s="89">
        <v>16</v>
      </c>
      <c r="G141" s="95">
        <v>18.600000000000001</v>
      </c>
      <c r="H141" s="95">
        <v>20.9</v>
      </c>
      <c r="I141" s="95">
        <v>23</v>
      </c>
      <c r="J141" s="95">
        <v>19.399999999999999</v>
      </c>
      <c r="K141" s="89">
        <v>14.2</v>
      </c>
      <c r="L141" s="89">
        <v>9.3000000000000007</v>
      </c>
      <c r="M141" s="89">
        <v>5.9</v>
      </c>
      <c r="N141" s="96">
        <f t="shared" ref="N141:N160" si="16">AVERAGE(B141:M141)</f>
        <v>13.65</v>
      </c>
      <c r="O141" s="89"/>
    </row>
    <row r="142" spans="1:15">
      <c r="A142" s="88">
        <v>1998</v>
      </c>
      <c r="B142" s="89">
        <v>4.9000000000000004</v>
      </c>
      <c r="C142" s="89">
        <v>7.6</v>
      </c>
      <c r="D142" s="89">
        <v>8.9</v>
      </c>
      <c r="E142" s="89">
        <v>9.9</v>
      </c>
      <c r="F142" s="89">
        <v>15.9</v>
      </c>
      <c r="G142" s="95">
        <v>19.3</v>
      </c>
      <c r="H142" s="95">
        <v>22.6</v>
      </c>
      <c r="I142" s="95">
        <v>22.6</v>
      </c>
      <c r="J142" s="95">
        <v>17.3</v>
      </c>
      <c r="K142" s="89">
        <v>12.4</v>
      </c>
      <c r="L142" s="89">
        <v>5.8</v>
      </c>
      <c r="M142" s="89">
        <v>5.0999999999999996</v>
      </c>
      <c r="N142" s="96">
        <f t="shared" si="16"/>
        <v>12.691666666666668</v>
      </c>
      <c r="O142" s="89"/>
    </row>
    <row r="143" spans="1:15">
      <c r="A143" s="88">
        <v>1999</v>
      </c>
      <c r="B143" s="89">
        <v>5.0999999999999996</v>
      </c>
      <c r="C143" s="89">
        <v>5</v>
      </c>
      <c r="D143" s="89">
        <v>9.3000000000000007</v>
      </c>
      <c r="E143" s="89">
        <v>10.8</v>
      </c>
      <c r="F143" s="89">
        <v>17.2</v>
      </c>
      <c r="G143" s="95">
        <v>18.3</v>
      </c>
      <c r="H143" s="95">
        <v>22.7</v>
      </c>
      <c r="I143" s="97">
        <v>22</v>
      </c>
      <c r="J143" s="95">
        <v>19.3</v>
      </c>
      <c r="K143" s="89">
        <v>13.7</v>
      </c>
      <c r="L143" s="89">
        <v>6.7</v>
      </c>
      <c r="M143" s="89">
        <v>4.7</v>
      </c>
      <c r="N143" s="96">
        <f t="shared" si="16"/>
        <v>12.899999999999999</v>
      </c>
      <c r="O143" s="89"/>
    </row>
    <row r="144" spans="1:15">
      <c r="A144" s="88">
        <v>2000</v>
      </c>
      <c r="B144" s="89">
        <v>4.7</v>
      </c>
      <c r="C144" s="89">
        <v>7.7</v>
      </c>
      <c r="D144" s="89">
        <v>9.6999999999999993</v>
      </c>
      <c r="E144" s="89">
        <v>11.3</v>
      </c>
      <c r="F144" s="89">
        <v>16.899999999999999</v>
      </c>
      <c r="G144" s="95">
        <v>19.899999999999999</v>
      </c>
      <c r="H144" s="95">
        <v>19.7</v>
      </c>
      <c r="I144" s="95">
        <v>22.9</v>
      </c>
      <c r="J144" s="95">
        <v>18.899999999999999</v>
      </c>
      <c r="K144" s="89">
        <v>13.3</v>
      </c>
      <c r="L144" s="89">
        <v>8.1999999999999993</v>
      </c>
      <c r="M144" s="89">
        <v>7.1</v>
      </c>
      <c r="N144" s="96">
        <f t="shared" si="16"/>
        <v>13.358333333333334</v>
      </c>
      <c r="O144" s="89"/>
    </row>
    <row r="145" spans="1:15">
      <c r="A145" s="88">
        <v>2001</v>
      </c>
      <c r="B145" s="89">
        <v>6</v>
      </c>
      <c r="C145" s="89">
        <v>7</v>
      </c>
      <c r="D145" s="89">
        <v>10.5</v>
      </c>
      <c r="E145" s="89">
        <v>10.7</v>
      </c>
      <c r="F145" s="89">
        <v>17</v>
      </c>
      <c r="G145" s="95">
        <v>19.3</v>
      </c>
      <c r="H145" s="97">
        <v>22</v>
      </c>
      <c r="I145" s="95">
        <v>22.9</v>
      </c>
      <c r="J145" s="95">
        <v>15.9</v>
      </c>
      <c r="K145" s="89">
        <v>16.399999999999999</v>
      </c>
      <c r="L145" s="89">
        <v>7.6</v>
      </c>
      <c r="M145" s="89">
        <v>3.3</v>
      </c>
      <c r="N145" s="96">
        <f t="shared" si="16"/>
        <v>13.216666666666669</v>
      </c>
      <c r="O145" s="89"/>
    </row>
    <row r="146" spans="1:15">
      <c r="A146" s="88">
        <v>2002</v>
      </c>
      <c r="B146" s="89">
        <v>5.5</v>
      </c>
      <c r="C146" s="89">
        <v>8.1</v>
      </c>
      <c r="D146" s="89">
        <v>10.3</v>
      </c>
      <c r="E146" s="89">
        <v>12.4</v>
      </c>
      <c r="F146" s="98">
        <f>AVERAGE(F94,F120)</f>
        <v>16</v>
      </c>
      <c r="G146" s="95">
        <v>20.5</v>
      </c>
      <c r="H146" s="95">
        <v>21.5</v>
      </c>
      <c r="I146" s="95">
        <v>20.9</v>
      </c>
      <c r="J146" s="95">
        <v>16.600000000000001</v>
      </c>
      <c r="K146" s="89">
        <v>13.4</v>
      </c>
      <c r="L146" s="89">
        <v>10</v>
      </c>
      <c r="M146" s="89">
        <v>6.5</v>
      </c>
      <c r="N146" s="96">
        <f t="shared" si="16"/>
        <v>13.475</v>
      </c>
      <c r="O146" s="89"/>
    </row>
    <row r="147" spans="1:15">
      <c r="A147" s="88">
        <v>2003</v>
      </c>
      <c r="B147" s="89">
        <v>3.5</v>
      </c>
      <c r="C147" s="89">
        <v>4</v>
      </c>
      <c r="D147" s="89">
        <v>9.6999999999999993</v>
      </c>
      <c r="E147" s="89">
        <v>11.5</v>
      </c>
      <c r="F147" s="89">
        <v>17</v>
      </c>
      <c r="G147" s="95">
        <v>24.1</v>
      </c>
      <c r="H147" s="95">
        <v>23.8</v>
      </c>
      <c r="I147" s="95">
        <v>26.2</v>
      </c>
      <c r="J147" s="95">
        <v>17.8</v>
      </c>
      <c r="K147" s="89">
        <v>12</v>
      </c>
      <c r="L147" s="89">
        <v>9.3000000000000007</v>
      </c>
      <c r="M147" s="89">
        <v>6.1</v>
      </c>
      <c r="N147" s="96">
        <f t="shared" si="16"/>
        <v>13.750000000000002</v>
      </c>
      <c r="O147" s="89"/>
    </row>
    <row r="148" spans="1:15">
      <c r="A148" s="88">
        <v>2004</v>
      </c>
      <c r="B148" s="89">
        <v>4.3</v>
      </c>
      <c r="C148" s="89">
        <v>5.3</v>
      </c>
      <c r="D148" s="89">
        <v>7.5</v>
      </c>
      <c r="E148" s="89">
        <v>10.9</v>
      </c>
      <c r="F148" s="89">
        <v>14.7</v>
      </c>
      <c r="G148" s="95">
        <v>20.5</v>
      </c>
      <c r="H148" s="95">
        <v>22.8</v>
      </c>
      <c r="I148" s="95">
        <v>21.8</v>
      </c>
      <c r="J148" s="95">
        <v>18.7</v>
      </c>
      <c r="K148" s="89">
        <v>14.5</v>
      </c>
      <c r="L148" s="89">
        <v>8.4</v>
      </c>
      <c r="M148" s="89">
        <v>5.3</v>
      </c>
      <c r="N148" s="96">
        <f t="shared" si="16"/>
        <v>12.891666666666667</v>
      </c>
      <c r="O148" s="89"/>
    </row>
    <row r="149" spans="1:15">
      <c r="A149" s="88">
        <v>2005</v>
      </c>
      <c r="B149" s="89">
        <v>4.9000000000000004</v>
      </c>
      <c r="C149" s="89">
        <v>3.3</v>
      </c>
      <c r="D149" s="89">
        <v>7.8</v>
      </c>
      <c r="E149" s="89">
        <v>11.2</v>
      </c>
      <c r="F149" s="89">
        <v>16.3</v>
      </c>
      <c r="G149" s="95">
        <v>21.7</v>
      </c>
      <c r="H149" s="95">
        <v>23.1</v>
      </c>
      <c r="I149" s="95">
        <v>21.1</v>
      </c>
      <c r="J149" s="95">
        <v>18.5</v>
      </c>
      <c r="K149" s="89">
        <v>15.1</v>
      </c>
      <c r="L149" s="89">
        <v>7.8</v>
      </c>
      <c r="M149" s="89">
        <v>2.9</v>
      </c>
      <c r="N149" s="96">
        <f t="shared" si="16"/>
        <v>12.808333333333335</v>
      </c>
      <c r="O149" s="89"/>
    </row>
    <row r="150" spans="1:15">
      <c r="A150" s="88">
        <v>2006</v>
      </c>
      <c r="B150" s="89">
        <v>3.1</v>
      </c>
      <c r="C150" s="89">
        <v>4.4000000000000004</v>
      </c>
      <c r="D150" s="89">
        <v>7.9</v>
      </c>
      <c r="E150" s="89">
        <v>12.6</v>
      </c>
      <c r="F150" s="89">
        <v>15.6</v>
      </c>
      <c r="G150" s="95">
        <v>20.5</v>
      </c>
      <c r="H150" s="95">
        <v>25.7</v>
      </c>
      <c r="I150" s="97">
        <v>20</v>
      </c>
      <c r="J150" s="95">
        <v>20.100000000000001</v>
      </c>
      <c r="K150" s="89">
        <v>15.8</v>
      </c>
      <c r="L150" s="89">
        <v>10.6</v>
      </c>
      <c r="M150" s="89">
        <v>5.8</v>
      </c>
      <c r="N150" s="96">
        <f t="shared" si="16"/>
        <v>13.508333333333335</v>
      </c>
      <c r="O150" s="89"/>
    </row>
    <row r="151" spans="1:15">
      <c r="A151" s="88">
        <v>2007</v>
      </c>
      <c r="B151" s="89">
        <v>6.6</v>
      </c>
      <c r="C151" s="89">
        <v>7.6</v>
      </c>
      <c r="D151" s="89">
        <v>9.1999999999999993</v>
      </c>
      <c r="E151" s="89">
        <v>14.9</v>
      </c>
      <c r="F151" s="89">
        <v>16.7</v>
      </c>
      <c r="G151" s="95">
        <v>19.399999999999999</v>
      </c>
      <c r="H151" s="95">
        <v>20.8</v>
      </c>
      <c r="I151" s="95">
        <v>20.7</v>
      </c>
      <c r="J151" s="95">
        <v>17.7</v>
      </c>
      <c r="K151" s="89">
        <v>13.4</v>
      </c>
      <c r="L151" s="89">
        <v>8.5</v>
      </c>
      <c r="M151" s="89">
        <v>5</v>
      </c>
      <c r="N151" s="96">
        <f t="shared" si="16"/>
        <v>13.375</v>
      </c>
      <c r="O151" s="89"/>
    </row>
    <row r="152" spans="1:15">
      <c r="A152" s="88">
        <v>2008</v>
      </c>
      <c r="B152" s="89">
        <v>7.1</v>
      </c>
      <c r="C152" s="89">
        <v>7.4</v>
      </c>
      <c r="D152" s="89">
        <v>7.9</v>
      </c>
      <c r="E152" s="89">
        <v>10.8</v>
      </c>
      <c r="F152" s="89">
        <v>16.2</v>
      </c>
      <c r="G152" s="95">
        <v>19.600000000000001</v>
      </c>
      <c r="H152" s="95">
        <v>21.5</v>
      </c>
      <c r="I152" s="95">
        <v>20.7</v>
      </c>
      <c r="J152" s="95">
        <v>16.2</v>
      </c>
      <c r="K152" s="89">
        <v>12.5</v>
      </c>
      <c r="L152" s="89">
        <v>8.6</v>
      </c>
      <c r="M152" s="89">
        <v>4.7</v>
      </c>
      <c r="N152" s="96">
        <f t="shared" si="16"/>
        <v>12.766666666666666</v>
      </c>
      <c r="O152" s="89"/>
    </row>
    <row r="153" spans="1:15">
      <c r="A153" s="88">
        <v>2009</v>
      </c>
      <c r="B153" s="89">
        <v>3.1</v>
      </c>
      <c r="C153" s="89">
        <v>6.1</v>
      </c>
      <c r="D153" s="89">
        <v>9.5</v>
      </c>
      <c r="E153" s="89">
        <v>12.9</v>
      </c>
      <c r="F153" s="89">
        <v>17.5</v>
      </c>
      <c r="G153" s="95">
        <v>20.399999999999999</v>
      </c>
      <c r="H153" s="95">
        <v>22.9</v>
      </c>
      <c r="I153" s="95">
        <v>24.4</v>
      </c>
      <c r="J153" s="95">
        <v>19.5</v>
      </c>
      <c r="K153" s="89">
        <v>14.4</v>
      </c>
      <c r="L153" s="89">
        <v>9.6</v>
      </c>
      <c r="M153" s="89">
        <v>5.0999999999999996</v>
      </c>
      <c r="N153" s="96">
        <f t="shared" si="16"/>
        <v>13.783333333333333</v>
      </c>
      <c r="O153" s="89"/>
    </row>
    <row r="154" spans="1:15">
      <c r="A154" s="88">
        <v>2010</v>
      </c>
      <c r="B154" s="89">
        <v>2.2000000000000002</v>
      </c>
      <c r="C154" s="89">
        <v>4.3</v>
      </c>
      <c r="D154" s="89">
        <v>7.7</v>
      </c>
      <c r="E154" s="89">
        <v>12.8</v>
      </c>
      <c r="F154" s="89">
        <v>14.4</v>
      </c>
      <c r="G154" s="95">
        <v>19.2</v>
      </c>
      <c r="H154" s="95">
        <v>23.9</v>
      </c>
      <c r="I154" s="97">
        <v>22</v>
      </c>
      <c r="J154" s="95">
        <v>17.3</v>
      </c>
      <c r="K154" s="89">
        <v>12.6</v>
      </c>
      <c r="L154" s="89">
        <v>8.1999999999999993</v>
      </c>
      <c r="M154" s="89">
        <v>3.5</v>
      </c>
      <c r="N154" s="96">
        <f t="shared" si="16"/>
        <v>12.341666666666667</v>
      </c>
      <c r="O154" s="89"/>
    </row>
    <row r="155" spans="1:15">
      <c r="A155" s="92">
        <v>2011</v>
      </c>
      <c r="B155" s="99">
        <v>5</v>
      </c>
      <c r="C155" s="99">
        <v>6.9</v>
      </c>
      <c r="D155" s="99">
        <v>9.4</v>
      </c>
      <c r="E155" s="99">
        <v>14.9</v>
      </c>
      <c r="F155" s="99">
        <v>18</v>
      </c>
      <c r="G155" s="100">
        <v>19.8</v>
      </c>
      <c r="H155" s="100">
        <v>20.5</v>
      </c>
      <c r="I155" s="100">
        <v>21.7</v>
      </c>
      <c r="J155" s="100">
        <v>19.5</v>
      </c>
      <c r="K155" s="100">
        <v>14.5</v>
      </c>
      <c r="L155" s="100">
        <v>10.9</v>
      </c>
      <c r="M155" s="99">
        <v>6.7</v>
      </c>
      <c r="N155" s="96">
        <f t="shared" si="16"/>
        <v>13.983333333333333</v>
      </c>
      <c r="O155" s="100"/>
    </row>
    <row r="156" spans="1:15">
      <c r="A156" s="88">
        <v>2012</v>
      </c>
      <c r="B156" s="99">
        <f t="shared" ref="B156:M156" si="17">AVERAGE(B104,B130)</f>
        <v>6.25</v>
      </c>
      <c r="C156" s="99">
        <f t="shared" si="17"/>
        <v>3</v>
      </c>
      <c r="D156" s="101">
        <f t="shared" si="17"/>
        <v>11.7</v>
      </c>
      <c r="E156" s="102">
        <f t="shared" si="17"/>
        <v>11.244999999999999</v>
      </c>
      <c r="F156" s="101">
        <f t="shared" si="17"/>
        <v>16.100000000000001</v>
      </c>
      <c r="G156" s="102">
        <f t="shared" si="17"/>
        <v>20.100000000000001</v>
      </c>
      <c r="H156" s="101">
        <f t="shared" si="17"/>
        <v>21.8</v>
      </c>
      <c r="I156" s="101">
        <f t="shared" si="17"/>
        <v>23.7</v>
      </c>
      <c r="J156" s="102">
        <f t="shared" si="17"/>
        <v>18.799999999999997</v>
      </c>
      <c r="K156" s="102">
        <f t="shared" si="17"/>
        <v>14.149999999999999</v>
      </c>
      <c r="L156" s="102">
        <f t="shared" si="17"/>
        <v>9.1</v>
      </c>
      <c r="M156" s="102">
        <f t="shared" si="17"/>
        <v>5.2</v>
      </c>
      <c r="N156" s="103">
        <f t="shared" si="16"/>
        <v>13.428749999999999</v>
      </c>
      <c r="O156" s="102"/>
    </row>
    <row r="157" spans="1:15">
      <c r="A157" s="92">
        <v>2013</v>
      </c>
      <c r="B157" s="99">
        <v>4.5999999999999996</v>
      </c>
      <c r="C157" s="99">
        <v>3.2</v>
      </c>
      <c r="D157" s="99">
        <v>7.6</v>
      </c>
      <c r="E157" s="99">
        <v>11.1</v>
      </c>
      <c r="F157" s="99">
        <v>13</v>
      </c>
      <c r="G157" s="99">
        <v>18.5</v>
      </c>
      <c r="H157" s="99">
        <v>23.2</v>
      </c>
      <c r="I157" s="99">
        <v>21.4</v>
      </c>
      <c r="J157" s="99">
        <v>18.7</v>
      </c>
      <c r="K157" s="99">
        <v>15.7</v>
      </c>
      <c r="L157" s="102">
        <f>AVERAGE(L105,L131)</f>
        <v>7.85</v>
      </c>
      <c r="M157" s="99">
        <v>6.7</v>
      </c>
      <c r="N157" s="103">
        <f t="shared" si="16"/>
        <v>12.629166666666665</v>
      </c>
      <c r="O157" s="99"/>
    </row>
    <row r="158" spans="1:15">
      <c r="A158" s="92">
        <v>2014</v>
      </c>
      <c r="B158" s="99">
        <v>6.9</v>
      </c>
      <c r="C158" s="99">
        <v>6.8</v>
      </c>
      <c r="D158" s="99">
        <v>10</v>
      </c>
      <c r="E158" s="99">
        <v>13.5</v>
      </c>
      <c r="F158" s="99">
        <v>15.3</v>
      </c>
      <c r="G158" s="99">
        <v>21.4</v>
      </c>
      <c r="H158" s="99">
        <v>20.7</v>
      </c>
      <c r="I158" s="99">
        <v>20.100000000000001</v>
      </c>
      <c r="J158" s="99">
        <v>19.2</v>
      </c>
      <c r="K158" s="99">
        <v>16.600000000000001</v>
      </c>
      <c r="L158" s="102">
        <f>AVERAGE(L106,L132)</f>
        <v>10.95</v>
      </c>
      <c r="M158" s="99">
        <v>6.8</v>
      </c>
      <c r="N158" s="96">
        <f t="shared" si="16"/>
        <v>14.020833333333334</v>
      </c>
      <c r="O158" s="99"/>
    </row>
    <row r="159" spans="1:15">
      <c r="A159" s="92">
        <v>2015</v>
      </c>
      <c r="B159" s="99">
        <v>6</v>
      </c>
      <c r="C159" s="99">
        <v>4.78</v>
      </c>
      <c r="D159" s="99">
        <v>10.17</v>
      </c>
      <c r="E159" s="99">
        <v>13.2</v>
      </c>
      <c r="F159" s="99">
        <v>17.399999999999999</v>
      </c>
      <c r="G159" s="99">
        <v>21.7</v>
      </c>
      <c r="H159" s="99">
        <v>26</v>
      </c>
      <c r="I159" s="99">
        <v>22.8</v>
      </c>
      <c r="J159" s="99">
        <v>17.600000000000001</v>
      </c>
      <c r="K159" s="99">
        <v>12.6</v>
      </c>
      <c r="L159" s="102">
        <f>AVERAGE(L107,L133)</f>
        <v>11.100000000000001</v>
      </c>
      <c r="M159" s="99">
        <v>9.1</v>
      </c>
      <c r="N159" s="96">
        <f t="shared" si="16"/>
        <v>14.370833333333332</v>
      </c>
      <c r="O159" s="99"/>
    </row>
    <row r="160" spans="1:15" s="140" customFormat="1">
      <c r="A160" s="92">
        <v>2016</v>
      </c>
      <c r="B160" s="99">
        <v>6.2</v>
      </c>
      <c r="C160" s="99">
        <v>6.3</v>
      </c>
      <c r="D160" s="99">
        <v>8.1</v>
      </c>
      <c r="E160" s="99">
        <v>11.9</v>
      </c>
      <c r="F160" s="99">
        <v>14.8</v>
      </c>
      <c r="G160" s="99">
        <v>19.899999999999999</v>
      </c>
      <c r="H160" s="99">
        <v>23</v>
      </c>
      <c r="I160" s="99">
        <v>22.4</v>
      </c>
      <c r="J160" s="99">
        <v>20.5</v>
      </c>
      <c r="K160" s="99">
        <v>12.95</v>
      </c>
      <c r="L160" s="102">
        <f>AVERAGE(L108,L134)</f>
        <v>8.9499999999999993</v>
      </c>
      <c r="M160" s="99">
        <v>6.65</v>
      </c>
      <c r="N160" s="96">
        <f t="shared" si="16"/>
        <v>13.470833333333331</v>
      </c>
      <c r="O160" s="99"/>
    </row>
    <row r="161" spans="1:14">
      <c r="A161" s="104">
        <v>2017</v>
      </c>
      <c r="B161" s="105">
        <v>3.4</v>
      </c>
      <c r="C161" s="105">
        <v>8.6999999999999993</v>
      </c>
      <c r="D161" s="105">
        <v>11.5</v>
      </c>
      <c r="E161" s="105">
        <v>12.55</v>
      </c>
      <c r="F161" s="105">
        <v>15.7</v>
      </c>
      <c r="G161" s="105">
        <v>22.4</v>
      </c>
      <c r="H161" s="105">
        <v>23.25</v>
      </c>
      <c r="I161" s="105">
        <v>23.9</v>
      </c>
      <c r="J161" s="105">
        <v>17.100000000000001</v>
      </c>
      <c r="K161" s="105"/>
      <c r="L161" s="105"/>
      <c r="M161" s="105"/>
      <c r="N161" s="105"/>
    </row>
  </sheetData>
  <mergeCells count="1">
    <mergeCell ref="N80:P80"/>
  </mergeCells>
  <phoneticPr fontId="0" type="noConversion"/>
  <pageMargins left="0" right="0" top="0.98425196850393704" bottom="0.98425196850393704" header="0.51181102362204722" footer="0.51181102362204722"/>
  <pageSetup paperSize="9" scale="61" orientation="landscape" r:id="rId1"/>
  <headerFooter alignWithMargins="0"/>
  <ignoredErrors>
    <ignoredError sqref="N1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T° moyenne</vt:lpstr>
      <vt:lpstr>Feuil1</vt:lpstr>
      <vt:lpstr>Gpluvio</vt:lpstr>
      <vt:lpstr>Graph1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CRPF</dc:creator>
  <cp:lastModifiedBy>gege</cp:lastModifiedBy>
  <cp:lastPrinted>2016-01-07T15:41:28Z</cp:lastPrinted>
  <dcterms:created xsi:type="dcterms:W3CDTF">2012-05-24T06:43:49Z</dcterms:created>
  <dcterms:modified xsi:type="dcterms:W3CDTF">2017-11-08T19:12:20Z</dcterms:modified>
</cp:coreProperties>
</file>